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22\Real\"/>
    </mc:Choice>
  </mc:AlternateContent>
  <xr:revisionPtr revIDLastSave="0" documentId="13_ncr:1_{C2BAE40C-AB75-4F44-9478-48D3CE902F5C}" xr6:coauthVersionLast="47" xr6:coauthVersionMax="47" xr10:uidLastSave="{00000000-0000-0000-0000-000000000000}"/>
  <workbookProtection workbookAlgorithmName="SHA-512" workbookHashValue="6B4MXEjlQ5kSludazK9jlPDO6pMCuaxBveM0yzvUnSEVIkFuPsf+UmhmE+jMJ3/HbkLld4HPRcDNvE9suaBxRg==" workbookSaltValue="15Qt69y6Xivjc+FJ+q2evw==" workbookSpinCount="100000" lockStructure="1"/>
  <bookViews>
    <workbookView xWindow="-120" yWindow="-120" windowWidth="29040" windowHeight="15840" tabRatio="910" firstSheet="6" activeTab="21" xr2:uid="{00000000-000D-0000-FFFF-FFFF00000000}"/>
  </bookViews>
  <sheets>
    <sheet name="data_SEKTOR" sheetId="62" state="hidden" r:id="rId1"/>
    <sheet name="Indhold" sheetId="60" r:id="rId2"/>
    <sheet name="Tabel 1.1" sheetId="1" r:id="rId3"/>
    <sheet name="Tabel 1.2" sheetId="2" r:id="rId4"/>
    <sheet name="Tabel 2.1" sheetId="3" r:id="rId5"/>
    <sheet name="Tabel 2.2" sheetId="14" r:id="rId6"/>
    <sheet name="Tabel 2.3" sheetId="11" r:id="rId7"/>
    <sheet name="Tabel 2.4" sheetId="34" r:id="rId8"/>
    <sheet name="Tabel 2.5" sheetId="76" r:id="rId9"/>
    <sheet name="Tabel 2.6" sheetId="6" r:id="rId10"/>
    <sheet name="Tabel 2.7" sheetId="7" r:id="rId11"/>
    <sheet name="Tabel 2.8" sheetId="8" r:id="rId12"/>
    <sheet name="Tabel 2.9" sheetId="53" r:id="rId13"/>
    <sheet name="Tabel 2.10" sheetId="10" r:id="rId14"/>
    <sheet name="Tabel 2.11" sheetId="9" r:id="rId15"/>
    <sheet name="Tabel 2.12" sheetId="12" r:id="rId16"/>
    <sheet name="Tabel 2.13" sheetId="13" r:id="rId17"/>
    <sheet name="Tabel 2.14" sheetId="68" r:id="rId18"/>
    <sheet name="Tabel 2.15" sheetId="17" r:id="rId19"/>
    <sheet name="Tabel 3.1" sheetId="66" r:id="rId20"/>
    <sheet name="Tabel 3.2" sheetId="67" r:id="rId21"/>
    <sheet name="Tabel 3.3" sheetId="65" r:id="rId22"/>
    <sheet name="Bilag 4.1" sheetId="72" r:id="rId23"/>
    <sheet name="Data_institut" sheetId="75" state="hidden" r:id="rId24"/>
  </sheets>
  <definedNames>
    <definedName name="_AMO_UniqueIdentifier" localSheetId="1" hidden="1">"'85641a65-1f2a-45a6-83b6-8dcb5f3b6a41'"</definedName>
    <definedName name="_xlnm._FilterDatabase" localSheetId="0" hidden="1">data_SEKTOR!$A$1:$M$2</definedName>
    <definedName name="data">data_SEKTOR!$1:$2</definedName>
    <definedName name="data_inst">Data_institut!$1:$1048576</definedName>
    <definedName name="Drop_inst">Data_institut!$C$2:$C$7</definedName>
    <definedName name="drop_regnr_inst">Data_institut!$B$2:$B$7</definedName>
    <definedName name="refperiod">data_SEKTOR!$C$1:$C$2</definedName>
    <definedName name="regnr_inst">Data_institut!$B:$B</definedName>
    <definedName name="Regnr_Sektor">data_SEKTOR!$A$2</definedName>
    <definedName name="reporteridentity">data_SEKTOR!$A$1:$A$2</definedName>
    <definedName name="Reportername">data_SEKTOR!$B:$B</definedName>
    <definedName name="Sektor">data_SEKTOR!$2:$2</definedName>
    <definedName name="_xlnm.Print_Area" localSheetId="22">'Bilag 4.1'!$A$2:$B$18</definedName>
    <definedName name="_xlnm.Print_Area" localSheetId="2">'Tabel 1.1'!$A$2:$E$22</definedName>
    <definedName name="_xlnm.Print_Area" localSheetId="3">'Tabel 1.2'!$A$2:$F$71</definedName>
    <definedName name="_xlnm.Print_Area" localSheetId="4">'Tabel 2.1'!$A$2:$F$54</definedName>
    <definedName name="_xlnm.Print_Area" localSheetId="13">'Tabel 2.10'!$A$2:$G$10</definedName>
    <definedName name="_xlnm.Print_Area" localSheetId="14">'Tabel 2.11'!$C$2:$F$12</definedName>
    <definedName name="_xlnm.Print_Area" localSheetId="15">'Tabel 2.12'!$A$2:$E$29</definedName>
    <definedName name="_xlnm.Print_Area" localSheetId="16">'Tabel 2.13'!$A$2:$G$17</definedName>
    <definedName name="_xlnm.Print_Area" localSheetId="17">'Tabel 2.14'!$D$2:$G$30</definedName>
    <definedName name="_xlnm.Print_Area" localSheetId="18">'Tabel 2.15'!$A$2:$I$15</definedName>
    <definedName name="_xlnm.Print_Area" localSheetId="5">'Tabel 2.2'!$C$2:$E$8</definedName>
    <definedName name="_xlnm.Print_Area" localSheetId="6">'Tabel 2.3'!$A$2:$E$16</definedName>
    <definedName name="_xlnm.Print_Area" localSheetId="7">'Tabel 2.4'!$A$2:$J$24</definedName>
    <definedName name="_xlnm.Print_Area" localSheetId="8">'Tabel 2.5'!$E$2:$I$89</definedName>
    <definedName name="_xlnm.Print_Area" localSheetId="9">'Tabel 2.6'!$C$2:$F$47</definedName>
    <definedName name="_xlnm.Print_Area" localSheetId="10">'Tabel 2.7'!$A$2:$J$26</definedName>
    <definedName name="_xlnm.Print_Area" localSheetId="11">'Tabel 2.8'!$A$2:$G$20</definedName>
    <definedName name="_xlnm.Print_Area" localSheetId="12">'Tabel 2.9'!$A$2:$G$14</definedName>
    <definedName name="_xlnm.Print_Area" localSheetId="19">'Tabel 3.1'!$C$2:$E$26</definedName>
    <definedName name="_xlnm.Print_Area" localSheetId="20">'Tabel 3.2'!$C$2:$F$75</definedName>
    <definedName name="_xlnm.Print_Area" localSheetId="21">'Tabel 3.3'!$C$2:$E$21</definedName>
    <definedName name="variabel">data_SEKTOR!$1:$1</definedName>
    <definedName name="variabel_inst">Data_institut!$1:$1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5" l="1"/>
  <c r="D5" i="67"/>
  <c r="D5" i="66"/>
  <c r="D89" i="76" l="1"/>
  <c r="I89" i="76" s="1"/>
  <c r="C89" i="76"/>
  <c r="B89" i="76"/>
  <c r="D88" i="76"/>
  <c r="I88" i="76" s="1"/>
  <c r="C88" i="76"/>
  <c r="B88" i="76"/>
  <c r="D87" i="76"/>
  <c r="C87" i="76"/>
  <c r="B87" i="76"/>
  <c r="D86" i="76"/>
  <c r="C86" i="76"/>
  <c r="B86" i="76"/>
  <c r="D85" i="76"/>
  <c r="C85" i="76"/>
  <c r="B85" i="76"/>
  <c r="G85" i="76" s="1"/>
  <c r="D84" i="76"/>
  <c r="C84" i="76"/>
  <c r="H84" i="76" s="1"/>
  <c r="B84" i="76"/>
  <c r="G84" i="76" s="1"/>
  <c r="D83" i="76"/>
  <c r="C83" i="76"/>
  <c r="H83" i="76" s="1"/>
  <c r="B83" i="76"/>
  <c r="G83" i="76" s="1"/>
  <c r="B79" i="76"/>
  <c r="G79" i="76" s="1"/>
  <c r="B78" i="76"/>
  <c r="G78" i="76" s="1"/>
  <c r="B77" i="76"/>
  <c r="G77" i="76" s="1"/>
  <c r="B76" i="76"/>
  <c r="G76" i="76" s="1"/>
  <c r="B75" i="76"/>
  <c r="G75" i="76" s="1"/>
  <c r="B72" i="76"/>
  <c r="G72" i="76" s="1"/>
  <c r="B71" i="76"/>
  <c r="G71" i="76" s="1"/>
  <c r="B70" i="76"/>
  <c r="G70" i="76" s="1"/>
  <c r="B67" i="76"/>
  <c r="G67" i="76" s="1"/>
  <c r="B66" i="76"/>
  <c r="G66" i="76" s="1"/>
  <c r="B65" i="76"/>
  <c r="G65" i="76" s="1"/>
  <c r="B64" i="76"/>
  <c r="G64" i="76" s="1"/>
  <c r="B63" i="76"/>
  <c r="G63" i="76" s="1"/>
  <c r="B62" i="76"/>
  <c r="G62" i="76" s="1"/>
  <c r="B59" i="76"/>
  <c r="G59" i="76" s="1"/>
  <c r="B58" i="76"/>
  <c r="G58" i="76" s="1"/>
  <c r="B57" i="76"/>
  <c r="G57" i="76" s="1"/>
  <c r="B56" i="76"/>
  <c r="G56" i="76" s="1"/>
  <c r="B52" i="76"/>
  <c r="G52" i="76" s="1"/>
  <c r="B51" i="76"/>
  <c r="G51" i="76" s="1"/>
  <c r="B50" i="76"/>
  <c r="G50" i="76" s="1"/>
  <c r="B49" i="76"/>
  <c r="G49" i="76" s="1"/>
  <c r="B48" i="76"/>
  <c r="G48" i="76" s="1"/>
  <c r="B47" i="76"/>
  <c r="G47" i="76" s="1"/>
  <c r="B46" i="76"/>
  <c r="G46" i="76" s="1"/>
  <c r="B45" i="76"/>
  <c r="G45" i="76" s="1"/>
  <c r="B44" i="76"/>
  <c r="G44" i="76" s="1"/>
  <c r="B43" i="76"/>
  <c r="G43" i="76" s="1"/>
  <c r="B42" i="76"/>
  <c r="G42" i="76" s="1"/>
  <c r="B41" i="76"/>
  <c r="G41" i="76" s="1"/>
  <c r="B40" i="76"/>
  <c r="G40" i="76" s="1"/>
  <c r="B37" i="76"/>
  <c r="G37" i="76" s="1"/>
  <c r="B36" i="76"/>
  <c r="G36" i="76" s="1"/>
  <c r="B33" i="76"/>
  <c r="G33" i="76" s="1"/>
  <c r="B32" i="76"/>
  <c r="G32" i="76" s="1"/>
  <c r="B31" i="76"/>
  <c r="G31" i="76" s="1"/>
  <c r="B30" i="76"/>
  <c r="G30" i="76" s="1"/>
  <c r="B29" i="76"/>
  <c r="G29" i="76" s="1"/>
  <c r="B28" i="76"/>
  <c r="G28" i="76" s="1"/>
  <c r="B27" i="76"/>
  <c r="G27" i="76" s="1"/>
  <c r="B26" i="76"/>
  <c r="G26" i="76" s="1"/>
  <c r="B23" i="76"/>
  <c r="G23" i="76" s="1"/>
  <c r="B22" i="76"/>
  <c r="G22" i="76" s="1"/>
  <c r="B19" i="76"/>
  <c r="G19" i="76" s="1"/>
  <c r="B18" i="76"/>
  <c r="G18" i="76" s="1"/>
  <c r="B17" i="76"/>
  <c r="G17" i="76" s="1"/>
  <c r="B16" i="76"/>
  <c r="G16" i="76" s="1"/>
  <c r="B15" i="76"/>
  <c r="G15" i="76" s="1"/>
  <c r="B14" i="76"/>
  <c r="G14" i="76" s="1"/>
  <c r="B13" i="76"/>
  <c r="G13" i="76" s="1"/>
  <c r="B10" i="76"/>
  <c r="G10" i="76" s="1"/>
  <c r="B9" i="76"/>
  <c r="G9" i="76" s="1"/>
  <c r="B8" i="76"/>
  <c r="G8" i="76" s="1"/>
  <c r="B7" i="76"/>
  <c r="G7" i="76" s="1"/>
  <c r="B6" i="76"/>
  <c r="G6" i="76" s="1"/>
  <c r="B14" i="9" l="1"/>
  <c r="F14" i="9" s="1"/>
  <c r="B15" i="9"/>
  <c r="F15" i="9" s="1"/>
  <c r="B16" i="9"/>
  <c r="F16" i="9" s="1"/>
  <c r="B17" i="9"/>
  <c r="F17" i="9" s="1"/>
  <c r="B18" i="9"/>
  <c r="F18" i="9" s="1"/>
  <c r="B19" i="9"/>
  <c r="F19" i="9" s="1"/>
  <c r="B20" i="9"/>
  <c r="F20" i="9" s="1"/>
  <c r="B21" i="9"/>
  <c r="F21" i="9" s="1"/>
  <c r="B22" i="9"/>
  <c r="F22" i="9" s="1"/>
  <c r="B11" i="65" l="1"/>
  <c r="E11" i="65" s="1"/>
  <c r="B12" i="65"/>
  <c r="E12" i="65" s="1"/>
  <c r="B13" i="65"/>
  <c r="E13" i="65" s="1"/>
  <c r="B14" i="65"/>
  <c r="E14" i="65" s="1"/>
  <c r="B15" i="65"/>
  <c r="B16" i="65"/>
  <c r="B17" i="65"/>
  <c r="E17" i="65" s="1"/>
  <c r="B18" i="65"/>
  <c r="E18" i="65" s="1"/>
  <c r="B19" i="65"/>
  <c r="E19" i="65" s="1"/>
  <c r="B20" i="65"/>
  <c r="E20" i="65" s="1"/>
  <c r="B21" i="65"/>
  <c r="B10" i="65"/>
  <c r="E10" i="65" s="1"/>
  <c r="B32" i="67"/>
  <c r="B33" i="67"/>
  <c r="B34" i="67"/>
  <c r="B35" i="67"/>
  <c r="B36" i="67"/>
  <c r="F36" i="67" s="1"/>
  <c r="B37" i="67"/>
  <c r="F37" i="67" s="1"/>
  <c r="B38" i="67"/>
  <c r="F38" i="67" s="1"/>
  <c r="B39" i="67"/>
  <c r="F39" i="67" s="1"/>
  <c r="B40" i="67"/>
  <c r="F40" i="67" s="1"/>
  <c r="B41" i="67"/>
  <c r="F41" i="67" s="1"/>
  <c r="B42" i="67"/>
  <c r="F42" i="67" s="1"/>
  <c r="B43" i="67"/>
  <c r="F43" i="67" s="1"/>
  <c r="B44" i="67"/>
  <c r="F44" i="67" s="1"/>
  <c r="B45" i="67"/>
  <c r="F45" i="67" s="1"/>
  <c r="B46" i="67"/>
  <c r="F46" i="67" s="1"/>
  <c r="B47" i="67"/>
  <c r="B48" i="67"/>
  <c r="B49" i="67"/>
  <c r="F49" i="67" s="1"/>
  <c r="B50" i="67"/>
  <c r="F50" i="67" s="1"/>
  <c r="B51" i="67"/>
  <c r="F51" i="67" s="1"/>
  <c r="B52" i="67"/>
  <c r="F52" i="67" s="1"/>
  <c r="B53" i="67"/>
  <c r="F53" i="67" s="1"/>
  <c r="B54" i="67"/>
  <c r="F54" i="67" s="1"/>
  <c r="B55" i="67"/>
  <c r="B56" i="67"/>
  <c r="B57" i="67"/>
  <c r="F57" i="67" s="1"/>
  <c r="B58" i="67"/>
  <c r="B59" i="67"/>
  <c r="B60" i="67"/>
  <c r="F60" i="67" s="1"/>
  <c r="B61" i="67"/>
  <c r="F61" i="67" s="1"/>
  <c r="B62" i="67"/>
  <c r="F62" i="67" s="1"/>
  <c r="B63" i="67"/>
  <c r="F63" i="67" s="1"/>
  <c r="B64" i="67"/>
  <c r="F64" i="67" s="1"/>
  <c r="B65" i="67"/>
  <c r="F65" i="67" s="1"/>
  <c r="B66" i="67"/>
  <c r="F66" i="67" s="1"/>
  <c r="B67" i="67"/>
  <c r="F67" i="67" s="1"/>
  <c r="B68" i="67"/>
  <c r="F68" i="67" s="1"/>
  <c r="B69" i="67"/>
  <c r="F69" i="67" s="1"/>
  <c r="B70" i="67"/>
  <c r="F70" i="67" s="1"/>
  <c r="B71" i="67"/>
  <c r="F71" i="67" s="1"/>
  <c r="B72" i="67"/>
  <c r="F72" i="67" s="1"/>
  <c r="B73" i="67"/>
  <c r="F73" i="67" s="1"/>
  <c r="B74" i="67"/>
  <c r="F74" i="67" s="1"/>
  <c r="B75" i="67"/>
  <c r="F75" i="67" s="1"/>
  <c r="B11" i="67"/>
  <c r="F11" i="67" s="1"/>
  <c r="B12" i="67"/>
  <c r="F12" i="67" s="1"/>
  <c r="B13" i="67"/>
  <c r="F13" i="67" s="1"/>
  <c r="B14" i="67"/>
  <c r="F14" i="67" s="1"/>
  <c r="B15" i="67"/>
  <c r="F15" i="67" s="1"/>
  <c r="B16" i="67"/>
  <c r="F16" i="67" s="1"/>
  <c r="B17" i="67"/>
  <c r="F17" i="67" s="1"/>
  <c r="B18" i="67"/>
  <c r="F18" i="67" s="1"/>
  <c r="B19" i="67"/>
  <c r="F19" i="67" s="1"/>
  <c r="B20" i="67"/>
  <c r="F20" i="67" s="1"/>
  <c r="B21" i="67"/>
  <c r="F21" i="67" s="1"/>
  <c r="B22" i="67"/>
  <c r="F22" i="67" s="1"/>
  <c r="B23" i="67"/>
  <c r="F23" i="67" s="1"/>
  <c r="B24" i="67"/>
  <c r="F24" i="67" s="1"/>
  <c r="B25" i="67"/>
  <c r="F25" i="67" s="1"/>
  <c r="B26" i="67"/>
  <c r="F26" i="67" s="1"/>
  <c r="B27" i="67"/>
  <c r="F27" i="67" s="1"/>
  <c r="B28" i="67"/>
  <c r="F28" i="67" s="1"/>
  <c r="B29" i="67"/>
  <c r="F29" i="67" s="1"/>
  <c r="B30" i="67"/>
  <c r="F30" i="67" s="1"/>
  <c r="B31" i="67"/>
  <c r="F31" i="67" s="1"/>
  <c r="B10" i="67"/>
  <c r="F10" i="67" s="1"/>
  <c r="B10" i="66"/>
  <c r="E10" i="66" s="1"/>
  <c r="B11" i="66"/>
  <c r="E11" i="66" s="1"/>
  <c r="B12" i="66"/>
  <c r="E12" i="66" s="1"/>
  <c r="B13" i="66"/>
  <c r="E13" i="66" s="1"/>
  <c r="B14" i="66"/>
  <c r="E14" i="66" s="1"/>
  <c r="B15" i="66"/>
  <c r="E15" i="66" s="1"/>
  <c r="B16" i="66"/>
  <c r="E16" i="66" s="1"/>
  <c r="B17" i="66"/>
  <c r="E17" i="66" s="1"/>
  <c r="B18" i="66"/>
  <c r="E18" i="66" s="1"/>
  <c r="B19" i="66"/>
  <c r="E19" i="66" s="1"/>
  <c r="B20" i="66"/>
  <c r="E20" i="66" s="1"/>
  <c r="B21" i="66"/>
  <c r="E21" i="66" s="1"/>
  <c r="B22" i="66"/>
  <c r="E22" i="66" s="1"/>
  <c r="B23" i="66"/>
  <c r="E23" i="66" s="1"/>
  <c r="B24" i="66"/>
  <c r="E24" i="66" s="1"/>
  <c r="B25" i="66"/>
  <c r="E25" i="66" s="1"/>
  <c r="B26" i="66"/>
  <c r="E26" i="66" s="1"/>
  <c r="B9" i="66"/>
  <c r="E9" i="66" s="1"/>
  <c r="B7" i="17"/>
  <c r="G7" i="17" s="1"/>
  <c r="C7" i="17"/>
  <c r="H7" i="17" s="1"/>
  <c r="D7" i="17"/>
  <c r="B8" i="17"/>
  <c r="G8" i="17" s="1"/>
  <c r="C8" i="17"/>
  <c r="H8" i="17" s="1"/>
  <c r="D8" i="17"/>
  <c r="B9" i="17"/>
  <c r="G9" i="17" s="1"/>
  <c r="C9" i="17"/>
  <c r="H9" i="17" s="1"/>
  <c r="D9" i="17"/>
  <c r="B12" i="17"/>
  <c r="C12" i="17"/>
  <c r="D12" i="17"/>
  <c r="I12" i="17" s="1"/>
  <c r="B13" i="17"/>
  <c r="C13" i="17"/>
  <c r="D13" i="17"/>
  <c r="I13" i="17" s="1"/>
  <c r="B14" i="17"/>
  <c r="C14" i="17"/>
  <c r="D14" i="17"/>
  <c r="I14" i="17" s="1"/>
  <c r="C6" i="17"/>
  <c r="H6" i="17" s="1"/>
  <c r="D6" i="17"/>
  <c r="B6" i="17"/>
  <c r="G6" i="17" s="1"/>
  <c r="B8" i="68"/>
  <c r="C8" i="68"/>
  <c r="B9" i="68"/>
  <c r="G9" i="68" s="1"/>
  <c r="C9" i="68"/>
  <c r="B10" i="68"/>
  <c r="G10" i="68" s="1"/>
  <c r="C10" i="68"/>
  <c r="B11" i="68"/>
  <c r="G11" i="68" s="1"/>
  <c r="C11" i="68"/>
  <c r="B12" i="68"/>
  <c r="G12" i="68" s="1"/>
  <c r="C12" i="68"/>
  <c r="B13" i="68"/>
  <c r="G13" i="68" s="1"/>
  <c r="C13" i="68"/>
  <c r="B14" i="68"/>
  <c r="G14" i="68" s="1"/>
  <c r="C14" i="68"/>
  <c r="B15" i="68"/>
  <c r="G15" i="68" s="1"/>
  <c r="C15" i="68"/>
  <c r="B16" i="68"/>
  <c r="C16" i="68"/>
  <c r="B17" i="68"/>
  <c r="C17" i="68"/>
  <c r="B18" i="68"/>
  <c r="G18" i="68" s="1"/>
  <c r="C18" i="68"/>
  <c r="B19" i="68"/>
  <c r="C19" i="68"/>
  <c r="B20" i="68"/>
  <c r="G20" i="68" s="1"/>
  <c r="C20" i="68"/>
  <c r="B21" i="68"/>
  <c r="G21" i="68" s="1"/>
  <c r="C21" i="68"/>
  <c r="B22" i="68"/>
  <c r="G22" i="68" s="1"/>
  <c r="C22" i="68"/>
  <c r="B23" i="68"/>
  <c r="G23" i="68" s="1"/>
  <c r="C23" i="68"/>
  <c r="B24" i="68"/>
  <c r="G24" i="68" s="1"/>
  <c r="C24" i="68"/>
  <c r="B25" i="68"/>
  <c r="G25" i="68" s="1"/>
  <c r="C25" i="68"/>
  <c r="B26" i="68"/>
  <c r="G26" i="68" s="1"/>
  <c r="C26" i="68"/>
  <c r="B27" i="68"/>
  <c r="C27" i="68"/>
  <c r="B28" i="68"/>
  <c r="C28" i="68"/>
  <c r="B29" i="68"/>
  <c r="G29" i="68" s="1"/>
  <c r="C29" i="68"/>
  <c r="B30" i="68"/>
  <c r="G30" i="68" s="1"/>
  <c r="C30" i="68"/>
  <c r="C7" i="68"/>
  <c r="B7" i="68"/>
  <c r="G7" i="68" s="1"/>
  <c r="C6" i="13"/>
  <c r="G6" i="13" s="1"/>
  <c r="C7" i="13"/>
  <c r="G7" i="13" s="1"/>
  <c r="C8" i="13"/>
  <c r="G8" i="13" s="1"/>
  <c r="C9" i="13"/>
  <c r="G9" i="13" s="1"/>
  <c r="C10" i="13"/>
  <c r="G10" i="13" s="1"/>
  <c r="C11" i="13"/>
  <c r="G11" i="13" s="1"/>
  <c r="C12" i="13"/>
  <c r="C13" i="13"/>
  <c r="C14" i="13"/>
  <c r="G14" i="13" s="1"/>
  <c r="C15" i="13"/>
  <c r="G15" i="13" s="1"/>
  <c r="C16" i="13"/>
  <c r="G16" i="13" s="1"/>
  <c r="C17" i="13"/>
  <c r="G17" i="13" s="1"/>
  <c r="B7" i="13"/>
  <c r="F7" i="13" s="1"/>
  <c r="B8" i="13"/>
  <c r="F8" i="13" s="1"/>
  <c r="B9" i="13"/>
  <c r="F9" i="13" s="1"/>
  <c r="B10" i="13"/>
  <c r="F10" i="13" s="1"/>
  <c r="B11" i="13"/>
  <c r="F11" i="13" s="1"/>
  <c r="B12" i="13"/>
  <c r="B13" i="13"/>
  <c r="B14" i="13"/>
  <c r="F14" i="13" s="1"/>
  <c r="B15" i="13"/>
  <c r="F15" i="13" s="1"/>
  <c r="B16" i="13"/>
  <c r="F16" i="13" s="1"/>
  <c r="B17" i="13"/>
  <c r="F17" i="13" s="1"/>
  <c r="B6" i="13"/>
  <c r="F6" i="13" s="1"/>
  <c r="B7" i="12"/>
  <c r="B8" i="12"/>
  <c r="E8" i="12" s="1"/>
  <c r="B9" i="12"/>
  <c r="E9" i="12" s="1"/>
  <c r="B10" i="12"/>
  <c r="B11" i="12"/>
  <c r="E11" i="12" s="1"/>
  <c r="B12" i="12"/>
  <c r="E12" i="12" s="1"/>
  <c r="B13" i="12"/>
  <c r="B14" i="12"/>
  <c r="B15" i="12"/>
  <c r="E15" i="12" s="1"/>
  <c r="B16" i="12"/>
  <c r="B17" i="12"/>
  <c r="E17" i="12" s="1"/>
  <c r="B18" i="12"/>
  <c r="E18" i="12" s="1"/>
  <c r="B19" i="12"/>
  <c r="B20" i="12"/>
  <c r="E20" i="12" s="1"/>
  <c r="B21" i="12"/>
  <c r="B22" i="12"/>
  <c r="B23" i="12"/>
  <c r="E23" i="12" s="1"/>
  <c r="B24" i="12"/>
  <c r="E24" i="12" s="1"/>
  <c r="B25" i="12"/>
  <c r="E25" i="12" s="1"/>
  <c r="B26" i="12"/>
  <c r="E26" i="12" s="1"/>
  <c r="B27" i="12"/>
  <c r="E27" i="12" s="1"/>
  <c r="B28" i="12"/>
  <c r="E28" i="12" s="1"/>
  <c r="B29" i="12"/>
  <c r="E29" i="12" s="1"/>
  <c r="B6" i="12"/>
  <c r="E6" i="12" s="1"/>
  <c r="B7" i="9"/>
  <c r="F7" i="9" s="1"/>
  <c r="B8" i="9"/>
  <c r="F8" i="9" s="1"/>
  <c r="B9" i="9"/>
  <c r="B10" i="9"/>
  <c r="B11" i="9"/>
  <c r="F11" i="9" s="1"/>
  <c r="B12" i="9"/>
  <c r="B6" i="9"/>
  <c r="F6" i="9" s="1"/>
  <c r="B6" i="10"/>
  <c r="F6" i="10" s="1"/>
  <c r="C6" i="10"/>
  <c r="B7" i="10"/>
  <c r="F7" i="10" s="1"/>
  <c r="C7" i="10"/>
  <c r="G7" i="10" s="1"/>
  <c r="B8" i="10"/>
  <c r="F8" i="10" s="1"/>
  <c r="C8" i="10"/>
  <c r="G8" i="10" s="1"/>
  <c r="B9" i="10"/>
  <c r="F9" i="10" s="1"/>
  <c r="C9" i="10"/>
  <c r="G9" i="10" s="1"/>
  <c r="B10" i="10"/>
  <c r="F10" i="10" s="1"/>
  <c r="C10" i="10"/>
  <c r="G10" i="10" s="1"/>
  <c r="C5" i="10"/>
  <c r="G5" i="10" s="1"/>
  <c r="B5" i="10"/>
  <c r="F5" i="10" s="1"/>
  <c r="B6" i="53"/>
  <c r="F6" i="53" s="1"/>
  <c r="C6" i="53"/>
  <c r="G6" i="53" s="1"/>
  <c r="B7" i="53"/>
  <c r="F7" i="53" s="1"/>
  <c r="C7" i="53"/>
  <c r="G7" i="53" s="1"/>
  <c r="B8" i="53"/>
  <c r="F8" i="53" s="1"/>
  <c r="C8" i="53"/>
  <c r="G8" i="53" s="1"/>
  <c r="B9" i="53"/>
  <c r="C9" i="53"/>
  <c r="G9" i="53" s="1"/>
  <c r="B10" i="53"/>
  <c r="C10" i="53"/>
  <c r="G10" i="53" s="1"/>
  <c r="B11" i="53"/>
  <c r="C11" i="53"/>
  <c r="G11" i="53" s="1"/>
  <c r="B12" i="53"/>
  <c r="F12" i="53" s="1"/>
  <c r="C12" i="53"/>
  <c r="B13" i="53"/>
  <c r="F13" i="53" s="1"/>
  <c r="C13" i="53"/>
  <c r="G13" i="53" s="1"/>
  <c r="B14" i="53"/>
  <c r="F14" i="53" s="1"/>
  <c r="C14" i="53"/>
  <c r="G14" i="53" s="1"/>
  <c r="C5" i="53"/>
  <c r="G5" i="53" s="1"/>
  <c r="B5" i="53"/>
  <c r="F5" i="53" s="1"/>
  <c r="B6" i="8"/>
  <c r="F6" i="8" s="1"/>
  <c r="C6" i="8"/>
  <c r="G6" i="8" s="1"/>
  <c r="B7" i="8"/>
  <c r="F7" i="8" s="1"/>
  <c r="C7" i="8"/>
  <c r="G7" i="8" s="1"/>
  <c r="B8" i="8"/>
  <c r="F8" i="8" s="1"/>
  <c r="C8" i="8"/>
  <c r="G8" i="8" s="1"/>
  <c r="B9" i="8"/>
  <c r="F9" i="8" s="1"/>
  <c r="C9" i="8"/>
  <c r="G9" i="8" s="1"/>
  <c r="B10" i="8"/>
  <c r="C10" i="8"/>
  <c r="B11" i="8"/>
  <c r="F11" i="8" s="1"/>
  <c r="C11" i="8"/>
  <c r="G11" i="8" s="1"/>
  <c r="B12" i="8"/>
  <c r="F12" i="8" s="1"/>
  <c r="C12" i="8"/>
  <c r="G12" i="8" s="1"/>
  <c r="B13" i="8"/>
  <c r="C13" i="8"/>
  <c r="G13" i="8" s="1"/>
  <c r="B14" i="8"/>
  <c r="F14" i="8" s="1"/>
  <c r="C14" i="8"/>
  <c r="G14" i="8" s="1"/>
  <c r="B15" i="8"/>
  <c r="C15" i="8"/>
  <c r="G15" i="8" s="1"/>
  <c r="B16" i="8"/>
  <c r="F16" i="8" s="1"/>
  <c r="C16" i="8"/>
  <c r="G16" i="8" s="1"/>
  <c r="B17" i="8"/>
  <c r="F17" i="8" s="1"/>
  <c r="C17" i="8"/>
  <c r="G17" i="8" s="1"/>
  <c r="B18" i="8"/>
  <c r="C18" i="8"/>
  <c r="B19" i="8"/>
  <c r="F19" i="8" s="1"/>
  <c r="C19" i="8"/>
  <c r="G19" i="8" s="1"/>
  <c r="B20" i="8"/>
  <c r="F20" i="8" s="1"/>
  <c r="C20" i="8"/>
  <c r="G20" i="8" s="1"/>
  <c r="B5" i="8"/>
  <c r="F5" i="8" s="1"/>
  <c r="C5" i="8"/>
  <c r="G5" i="8" s="1"/>
  <c r="B7" i="7"/>
  <c r="H7" i="7" s="1"/>
  <c r="C7" i="7"/>
  <c r="I7" i="7" s="1"/>
  <c r="D7" i="7"/>
  <c r="B8" i="7"/>
  <c r="H8" i="7" s="1"/>
  <c r="C8" i="7"/>
  <c r="I8" i="7" s="1"/>
  <c r="D8" i="7"/>
  <c r="B9" i="7"/>
  <c r="H9" i="7" s="1"/>
  <c r="C9" i="7"/>
  <c r="I9" i="7" s="1"/>
  <c r="D9" i="7"/>
  <c r="B10" i="7"/>
  <c r="H10" i="7" s="1"/>
  <c r="C10" i="7"/>
  <c r="I10" i="7" s="1"/>
  <c r="D10" i="7"/>
  <c r="B11" i="7"/>
  <c r="H11" i="7" s="1"/>
  <c r="C11" i="7"/>
  <c r="I11" i="7" s="1"/>
  <c r="D11" i="7"/>
  <c r="B12" i="7"/>
  <c r="H12" i="7" s="1"/>
  <c r="C12" i="7"/>
  <c r="I12" i="7" s="1"/>
  <c r="D12" i="7"/>
  <c r="B13" i="7"/>
  <c r="H13" i="7" s="1"/>
  <c r="C13" i="7"/>
  <c r="I13" i="7" s="1"/>
  <c r="D13" i="7"/>
  <c r="B14" i="7"/>
  <c r="H14" i="7" s="1"/>
  <c r="C14" i="7"/>
  <c r="I14" i="7" s="1"/>
  <c r="D14" i="7"/>
  <c r="B15" i="7"/>
  <c r="C15" i="7"/>
  <c r="I15" i="7" s="1"/>
  <c r="D15" i="7"/>
  <c r="B16" i="7"/>
  <c r="H16" i="7" s="1"/>
  <c r="C16" i="7"/>
  <c r="I16" i="7" s="1"/>
  <c r="D16" i="7"/>
  <c r="B17" i="7"/>
  <c r="C17" i="7"/>
  <c r="I17" i="7" s="1"/>
  <c r="D17" i="7"/>
  <c r="B18" i="7"/>
  <c r="H18" i="7" s="1"/>
  <c r="C18" i="7"/>
  <c r="I18" i="7" s="1"/>
  <c r="D18" i="7"/>
  <c r="B19" i="7"/>
  <c r="H19" i="7" s="1"/>
  <c r="C19" i="7"/>
  <c r="I19" i="7" s="1"/>
  <c r="D19" i="7"/>
  <c r="B20" i="7"/>
  <c r="H20" i="7" s="1"/>
  <c r="C20" i="7"/>
  <c r="D20" i="7"/>
  <c r="B21" i="7"/>
  <c r="H21" i="7" s="1"/>
  <c r="C21" i="7"/>
  <c r="I21" i="7" s="1"/>
  <c r="D21" i="7"/>
  <c r="B22" i="7"/>
  <c r="H22" i="7" s="1"/>
  <c r="C22" i="7"/>
  <c r="I22" i="7" s="1"/>
  <c r="D22" i="7"/>
  <c r="B23" i="7"/>
  <c r="H23" i="7" s="1"/>
  <c r="C23" i="7"/>
  <c r="I23" i="7" s="1"/>
  <c r="D23" i="7"/>
  <c r="B24" i="7"/>
  <c r="H24" i="7" s="1"/>
  <c r="C24" i="7"/>
  <c r="I24" i="7" s="1"/>
  <c r="D24" i="7"/>
  <c r="B25" i="7"/>
  <c r="C25" i="7"/>
  <c r="D25" i="7"/>
  <c r="B26" i="7"/>
  <c r="H26" i="7" s="1"/>
  <c r="C26" i="7"/>
  <c r="I26" i="7" s="1"/>
  <c r="D26" i="7"/>
  <c r="J26" i="7" s="1"/>
  <c r="C6" i="7"/>
  <c r="I6" i="7" s="1"/>
  <c r="D6" i="7"/>
  <c r="B6" i="7"/>
  <c r="H6" i="7" s="1"/>
  <c r="B7" i="6"/>
  <c r="F7" i="6" s="1"/>
  <c r="B8" i="6"/>
  <c r="F8" i="6" s="1"/>
  <c r="B9" i="6"/>
  <c r="B10" i="6"/>
  <c r="B11" i="6"/>
  <c r="F11" i="6" s="1"/>
  <c r="B12" i="6"/>
  <c r="F12" i="6" s="1"/>
  <c r="B13" i="6"/>
  <c r="F13" i="6" s="1"/>
  <c r="B14" i="6"/>
  <c r="F14" i="6" s="1"/>
  <c r="B15" i="6"/>
  <c r="F15" i="6" s="1"/>
  <c r="B16" i="6"/>
  <c r="F16" i="6" s="1"/>
  <c r="B17" i="6"/>
  <c r="F17" i="6" s="1"/>
  <c r="B18" i="6"/>
  <c r="B19" i="6"/>
  <c r="B20" i="6"/>
  <c r="F20" i="6" s="1"/>
  <c r="B21" i="6"/>
  <c r="F21" i="6" s="1"/>
  <c r="B22" i="6"/>
  <c r="F22" i="6" s="1"/>
  <c r="B23" i="6"/>
  <c r="F23" i="6" s="1"/>
  <c r="B24" i="6"/>
  <c r="B25" i="6"/>
  <c r="B26" i="6"/>
  <c r="F26" i="6" s="1"/>
  <c r="B27" i="6"/>
  <c r="F27" i="6" s="1"/>
  <c r="B28" i="6"/>
  <c r="F28" i="6" s="1"/>
  <c r="B29" i="6"/>
  <c r="F29" i="6" s="1"/>
  <c r="B30" i="6"/>
  <c r="B31" i="6"/>
  <c r="B32" i="6"/>
  <c r="F32" i="6" s="1"/>
  <c r="B33" i="6"/>
  <c r="F33" i="6" s="1"/>
  <c r="B34" i="6"/>
  <c r="F34" i="6" s="1"/>
  <c r="B35" i="6"/>
  <c r="F35" i="6" s="1"/>
  <c r="B36" i="6"/>
  <c r="F36" i="6" s="1"/>
  <c r="B37" i="6"/>
  <c r="F37" i="6" s="1"/>
  <c r="B38" i="6"/>
  <c r="F38" i="6" s="1"/>
  <c r="B39" i="6"/>
  <c r="B40" i="6"/>
  <c r="B41" i="6"/>
  <c r="F41" i="6" s="1"/>
  <c r="B42" i="6"/>
  <c r="F42" i="6" s="1"/>
  <c r="B43" i="6"/>
  <c r="F43" i="6" s="1"/>
  <c r="B44" i="6"/>
  <c r="F44" i="6" s="1"/>
  <c r="B45" i="6"/>
  <c r="F45" i="6" s="1"/>
  <c r="B46" i="6"/>
  <c r="F46" i="6" s="1"/>
  <c r="B47" i="6"/>
  <c r="B6" i="6"/>
  <c r="F6" i="6" s="1"/>
  <c r="B7" i="34" l="1"/>
  <c r="H7" i="34" s="1"/>
  <c r="C7" i="34"/>
  <c r="I7" i="34" s="1"/>
  <c r="D7" i="34"/>
  <c r="J7" i="34" s="1"/>
  <c r="B8" i="34"/>
  <c r="H8" i="34" s="1"/>
  <c r="C8" i="34"/>
  <c r="I8" i="34" s="1"/>
  <c r="D8" i="34"/>
  <c r="J8" i="34" s="1"/>
  <c r="B9" i="34"/>
  <c r="H9" i="34" s="1"/>
  <c r="C9" i="34"/>
  <c r="I9" i="34" s="1"/>
  <c r="D9" i="34"/>
  <c r="J9" i="34" s="1"/>
  <c r="B10" i="34"/>
  <c r="H10" i="34" s="1"/>
  <c r="C10" i="34"/>
  <c r="I10" i="34" s="1"/>
  <c r="D10" i="34"/>
  <c r="J10" i="34" s="1"/>
  <c r="B11" i="34"/>
  <c r="H11" i="34" s="1"/>
  <c r="C11" i="34"/>
  <c r="I11" i="34" s="1"/>
  <c r="D11" i="34"/>
  <c r="J11" i="34" s="1"/>
  <c r="B12" i="34"/>
  <c r="H12" i="34" s="1"/>
  <c r="C12" i="34"/>
  <c r="I12" i="34" s="1"/>
  <c r="D12" i="34"/>
  <c r="J12" i="34" s="1"/>
  <c r="B13" i="34"/>
  <c r="H13" i="34" s="1"/>
  <c r="C13" i="34"/>
  <c r="I13" i="34" s="1"/>
  <c r="D13" i="34"/>
  <c r="J13" i="34" s="1"/>
  <c r="B14" i="34"/>
  <c r="H14" i="34" s="1"/>
  <c r="C14" i="34"/>
  <c r="I14" i="34" s="1"/>
  <c r="D14" i="34"/>
  <c r="J14" i="34" s="1"/>
  <c r="B15" i="34"/>
  <c r="H15" i="34" s="1"/>
  <c r="C15" i="34"/>
  <c r="I15" i="34" s="1"/>
  <c r="D15" i="34"/>
  <c r="J15" i="34" s="1"/>
  <c r="B16" i="34"/>
  <c r="H16" i="34" s="1"/>
  <c r="C16" i="34"/>
  <c r="I16" i="34" s="1"/>
  <c r="D16" i="34"/>
  <c r="J16" i="34" s="1"/>
  <c r="B17" i="34"/>
  <c r="H17" i="34" s="1"/>
  <c r="C17" i="34"/>
  <c r="I17" i="34" s="1"/>
  <c r="D17" i="34"/>
  <c r="J17" i="34" s="1"/>
  <c r="B20" i="34"/>
  <c r="H20" i="34" s="1"/>
  <c r="C20" i="34"/>
  <c r="I20" i="34" s="1"/>
  <c r="D20" i="34"/>
  <c r="J20" i="34" s="1"/>
  <c r="B21" i="34"/>
  <c r="H21" i="34" s="1"/>
  <c r="C21" i="34"/>
  <c r="I21" i="34" s="1"/>
  <c r="D21" i="34"/>
  <c r="J21" i="34" s="1"/>
  <c r="B22" i="34"/>
  <c r="H22" i="34" s="1"/>
  <c r="C22" i="34"/>
  <c r="I22" i="34" s="1"/>
  <c r="D22" i="34"/>
  <c r="J22" i="34" s="1"/>
  <c r="B23" i="34"/>
  <c r="H23" i="34" s="1"/>
  <c r="C23" i="34"/>
  <c r="I23" i="34" s="1"/>
  <c r="D23" i="34"/>
  <c r="J23" i="34" s="1"/>
  <c r="B24" i="34"/>
  <c r="H24" i="34" s="1"/>
  <c r="C24" i="34"/>
  <c r="I24" i="34" s="1"/>
  <c r="D24" i="34"/>
  <c r="J24" i="34" s="1"/>
  <c r="C6" i="34"/>
  <c r="I6" i="34" s="1"/>
  <c r="D6" i="34"/>
  <c r="J6" i="34" s="1"/>
  <c r="B6" i="34"/>
  <c r="H6" i="34" s="1"/>
  <c r="B6" i="11"/>
  <c r="E6" i="11" s="1"/>
  <c r="B7" i="11"/>
  <c r="E7" i="11" s="1"/>
  <c r="B8" i="11"/>
  <c r="E8" i="11" s="1"/>
  <c r="B9" i="11"/>
  <c r="E9" i="11" s="1"/>
  <c r="B10" i="11"/>
  <c r="B11" i="11"/>
  <c r="B12" i="11"/>
  <c r="E12" i="11" s="1"/>
  <c r="B13" i="11"/>
  <c r="E13" i="11" s="1"/>
  <c r="B14" i="11"/>
  <c r="E14" i="11" s="1"/>
  <c r="B15" i="11"/>
  <c r="E15" i="11" s="1"/>
  <c r="B16" i="11"/>
  <c r="B5" i="11"/>
  <c r="E5" i="11" s="1"/>
  <c r="B6" i="3"/>
  <c r="F6" i="3" s="1"/>
  <c r="B7" i="3"/>
  <c r="F7" i="3" s="1"/>
  <c r="B8" i="3"/>
  <c r="F8" i="3" s="1"/>
  <c r="B9" i="3"/>
  <c r="F9" i="3" s="1"/>
  <c r="B10" i="3"/>
  <c r="F10" i="3" s="1"/>
  <c r="B11" i="3"/>
  <c r="B12" i="3"/>
  <c r="F12" i="3" s="1"/>
  <c r="B13" i="3"/>
  <c r="F13" i="3" s="1"/>
  <c r="B14" i="3"/>
  <c r="F14" i="3" s="1"/>
  <c r="B15" i="3"/>
  <c r="F15" i="3" s="1"/>
  <c r="B16" i="3"/>
  <c r="F16" i="3" s="1"/>
  <c r="B17" i="3"/>
  <c r="F17" i="3" s="1"/>
  <c r="B18" i="3"/>
  <c r="F18" i="3" s="1"/>
  <c r="B19" i="3"/>
  <c r="B20" i="3"/>
  <c r="F20" i="3" s="1"/>
  <c r="B21" i="3"/>
  <c r="F21" i="3" s="1"/>
  <c r="B22" i="3"/>
  <c r="F22" i="3" s="1"/>
  <c r="B23" i="3"/>
  <c r="F23" i="3" s="1"/>
  <c r="B24" i="3"/>
  <c r="F24" i="3" s="1"/>
  <c r="B25" i="3"/>
  <c r="F25" i="3" s="1"/>
  <c r="B26" i="3"/>
  <c r="F26" i="3" s="1"/>
  <c r="B27" i="3"/>
  <c r="F27" i="3" s="1"/>
  <c r="B28" i="3"/>
  <c r="F28" i="3" s="1"/>
  <c r="B29" i="3"/>
  <c r="F29" i="3" s="1"/>
  <c r="B30" i="3"/>
  <c r="B31" i="3"/>
  <c r="F31" i="3" s="1"/>
  <c r="B32" i="3"/>
  <c r="F32" i="3" s="1"/>
  <c r="B33" i="3"/>
  <c r="F33" i="3" s="1"/>
  <c r="B34" i="3"/>
  <c r="F34" i="3" s="1"/>
  <c r="B35" i="3"/>
  <c r="F35" i="3" s="1"/>
  <c r="B36" i="3"/>
  <c r="F36" i="3" s="1"/>
  <c r="B37" i="3"/>
  <c r="F37" i="3" s="1"/>
  <c r="B38" i="3"/>
  <c r="F38" i="3" s="1"/>
  <c r="B39" i="3"/>
  <c r="F39" i="3" s="1"/>
  <c r="B40" i="3"/>
  <c r="B41" i="3"/>
  <c r="F41" i="3" s="1"/>
  <c r="B42" i="3"/>
  <c r="F42" i="3" s="1"/>
  <c r="B43" i="3"/>
  <c r="F43" i="3" s="1"/>
  <c r="B44" i="3"/>
  <c r="F44" i="3" s="1"/>
  <c r="B45" i="3"/>
  <c r="F45" i="3" s="1"/>
  <c r="B46" i="3"/>
  <c r="F46" i="3" s="1"/>
  <c r="B47" i="3"/>
  <c r="F47" i="3" s="1"/>
  <c r="B48" i="3"/>
  <c r="F48" i="3" s="1"/>
  <c r="B49" i="3"/>
  <c r="F49" i="3" s="1"/>
  <c r="B50" i="3"/>
  <c r="F50" i="3" s="1"/>
  <c r="B51" i="3"/>
  <c r="B52" i="3"/>
  <c r="F52" i="3" s="1"/>
  <c r="B53" i="3"/>
  <c r="F53" i="3" s="1"/>
  <c r="B54" i="3"/>
  <c r="F54" i="3" s="1"/>
  <c r="B5" i="3"/>
  <c r="F5" i="3" s="1"/>
  <c r="B5" i="14"/>
  <c r="B6" i="14"/>
  <c r="E6" i="14" s="1"/>
  <c r="B7" i="14"/>
  <c r="E7" i="14" s="1"/>
  <c r="B4" i="14"/>
  <c r="B7" i="2"/>
  <c r="F7" i="2" s="1"/>
  <c r="B8" i="2"/>
  <c r="F8" i="2" s="1"/>
  <c r="B9" i="2"/>
  <c r="F9" i="2" s="1"/>
  <c r="B10" i="2"/>
  <c r="F10" i="2" s="1"/>
  <c r="B11" i="2"/>
  <c r="F11" i="2" s="1"/>
  <c r="B12" i="2"/>
  <c r="F12" i="2" s="1"/>
  <c r="B13" i="2"/>
  <c r="F13" i="2" s="1"/>
  <c r="B14" i="2"/>
  <c r="F14" i="2" s="1"/>
  <c r="B15" i="2"/>
  <c r="F15" i="2" s="1"/>
  <c r="B16" i="2"/>
  <c r="F16" i="2" s="1"/>
  <c r="B17" i="2"/>
  <c r="F17" i="2" s="1"/>
  <c r="B18" i="2"/>
  <c r="F18" i="2" s="1"/>
  <c r="B19" i="2"/>
  <c r="F19" i="2" s="1"/>
  <c r="B20" i="2"/>
  <c r="F20" i="2" s="1"/>
  <c r="B21" i="2"/>
  <c r="F21" i="2" s="1"/>
  <c r="B22" i="2"/>
  <c r="F22" i="2" s="1"/>
  <c r="B23" i="2"/>
  <c r="F23" i="2" s="1"/>
  <c r="B24" i="2"/>
  <c r="F24" i="2" s="1"/>
  <c r="B25" i="2"/>
  <c r="F25" i="2" s="1"/>
  <c r="B26" i="2"/>
  <c r="F26" i="2" s="1"/>
  <c r="B27" i="2"/>
  <c r="F27" i="2" s="1"/>
  <c r="B28" i="2"/>
  <c r="B29" i="2"/>
  <c r="B30" i="2"/>
  <c r="B31" i="2"/>
  <c r="B32" i="2"/>
  <c r="F32" i="2" s="1"/>
  <c r="B33" i="2"/>
  <c r="F33" i="2" s="1"/>
  <c r="B34" i="2"/>
  <c r="F34" i="2" s="1"/>
  <c r="B35" i="2"/>
  <c r="F35" i="2" s="1"/>
  <c r="B36" i="2"/>
  <c r="F36" i="2" s="1"/>
  <c r="B37" i="2"/>
  <c r="F37" i="2" s="1"/>
  <c r="B38" i="2"/>
  <c r="F38" i="2" s="1"/>
  <c r="B39" i="2"/>
  <c r="F39" i="2" s="1"/>
  <c r="B40" i="2"/>
  <c r="F40" i="2" s="1"/>
  <c r="B41" i="2"/>
  <c r="F41" i="2" s="1"/>
  <c r="B42" i="2"/>
  <c r="F42" i="2" s="1"/>
  <c r="B43" i="2"/>
  <c r="B44" i="2"/>
  <c r="B45" i="2"/>
  <c r="F45" i="2" s="1"/>
  <c r="B46" i="2"/>
  <c r="F46" i="2" s="1"/>
  <c r="B47" i="2"/>
  <c r="F47" i="2" s="1"/>
  <c r="B48" i="2"/>
  <c r="F48" i="2" s="1"/>
  <c r="B49" i="2"/>
  <c r="F49" i="2" s="1"/>
  <c r="B50" i="2"/>
  <c r="F50" i="2" s="1"/>
  <c r="B51" i="2"/>
  <c r="B52" i="2"/>
  <c r="B53" i="2"/>
  <c r="F53" i="2" s="1"/>
  <c r="B54" i="2"/>
  <c r="B55" i="2"/>
  <c r="B56" i="2"/>
  <c r="F56" i="2" s="1"/>
  <c r="B57" i="2"/>
  <c r="F57" i="2" s="1"/>
  <c r="B58" i="2"/>
  <c r="F58" i="2" s="1"/>
  <c r="B59" i="2"/>
  <c r="F59" i="2" s="1"/>
  <c r="B60" i="2"/>
  <c r="F60" i="2" s="1"/>
  <c r="B61" i="2"/>
  <c r="F61" i="2" s="1"/>
  <c r="B62" i="2"/>
  <c r="F62" i="2" s="1"/>
  <c r="B63" i="2"/>
  <c r="F63" i="2" s="1"/>
  <c r="B64" i="2"/>
  <c r="F64" i="2" s="1"/>
  <c r="B65" i="2"/>
  <c r="F65" i="2" s="1"/>
  <c r="B66" i="2"/>
  <c r="F66" i="2" s="1"/>
  <c r="B67" i="2"/>
  <c r="F67" i="2" s="1"/>
  <c r="B68" i="2"/>
  <c r="F68" i="2" s="1"/>
  <c r="B69" i="2"/>
  <c r="F69" i="2" s="1"/>
  <c r="B70" i="2"/>
  <c r="F70" i="2" s="1"/>
  <c r="B71" i="2"/>
  <c r="F71" i="2" s="1"/>
  <c r="B6" i="2"/>
  <c r="F6" i="2" s="1"/>
  <c r="B6" i="1"/>
  <c r="E6" i="1" s="1"/>
  <c r="B7" i="1"/>
  <c r="E7" i="1" s="1"/>
  <c r="B8" i="1"/>
  <c r="E8" i="1" s="1"/>
  <c r="B9" i="1"/>
  <c r="E9" i="1" s="1"/>
  <c r="B10" i="1"/>
  <c r="E10" i="1" s="1"/>
  <c r="B11" i="1"/>
  <c r="E11" i="1" s="1"/>
  <c r="B12" i="1"/>
  <c r="E12" i="1" s="1"/>
  <c r="B13" i="1"/>
  <c r="E13" i="1" s="1"/>
  <c r="B14" i="1"/>
  <c r="E14" i="1" s="1"/>
  <c r="B15" i="1"/>
  <c r="E15" i="1" s="1"/>
  <c r="B16" i="1"/>
  <c r="E16" i="1" s="1"/>
  <c r="B17" i="1"/>
  <c r="E17" i="1" s="1"/>
  <c r="B18" i="1"/>
  <c r="E18" i="1" s="1"/>
  <c r="B19" i="1"/>
  <c r="E19" i="1" s="1"/>
  <c r="B20" i="1"/>
  <c r="E20" i="1" s="1"/>
  <c r="B21" i="1"/>
  <c r="E21" i="1" s="1"/>
  <c r="B22" i="1"/>
  <c r="E22" i="1" s="1"/>
  <c r="B5" i="1"/>
  <c r="E5" i="1" s="1"/>
  <c r="E4" i="14" l="1"/>
</calcChain>
</file>

<file path=xl/sharedStrings.xml><?xml version="1.0" encoding="utf-8"?>
<sst xmlns="http://schemas.openxmlformats.org/spreadsheetml/2006/main" count="2485" uniqueCount="1808">
  <si>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</si>
  <si>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</si>
  <si>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</si>
  <si>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</si>
  <si>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</si>
  <si>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</si>
  <si>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</si>
  <si>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</si>
  <si>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</si>
  <si>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</si>
  <si>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</si>
  <si>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</si>
  <si>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</si>
  <si>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</si>
  <si>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Renteindtægter</t>
  </si>
  <si>
    <t>Renteudgifter</t>
  </si>
  <si>
    <t>Netto renteindtægter</t>
  </si>
  <si>
    <t>Udbytte af aktier mv.</t>
  </si>
  <si>
    <t>Gebyrer og provisionsindtægter</t>
  </si>
  <si>
    <t>Afgivne gebyrer og provisionsudgifter</t>
  </si>
  <si>
    <t>Netto rente- og gebyrindtægter</t>
  </si>
  <si>
    <t>Kursreguleringer</t>
  </si>
  <si>
    <t>Andre driftsindtægter</t>
  </si>
  <si>
    <t>Udgifter til personale og administration</t>
  </si>
  <si>
    <t>Af- og nedskrivninger på immaterielle og materielle aktiver</t>
  </si>
  <si>
    <t>Andre driftsudgifter</t>
  </si>
  <si>
    <t>Nedskrivninger på udlån og tilgodehavender mv.</t>
  </si>
  <si>
    <t>Resultat af kapitalandele i associerede og tilknyttede virksomheder</t>
  </si>
  <si>
    <t>Resultat af aktiviteter under afvikling</t>
  </si>
  <si>
    <t>Resultat før skat</t>
  </si>
  <si>
    <t>Skat</t>
  </si>
  <si>
    <t>Gruppenavn</t>
  </si>
  <si>
    <t>Rind</t>
  </si>
  <si>
    <t>Rudg</t>
  </si>
  <si>
    <t>UdAk</t>
  </si>
  <si>
    <t>Kreg</t>
  </si>
  <si>
    <t>ImMa</t>
  </si>
  <si>
    <t>RY</t>
  </si>
  <si>
    <t>Balanceoplysninger</t>
  </si>
  <si>
    <t>15.</t>
  </si>
  <si>
    <t>16.</t>
  </si>
  <si>
    <t>17.</t>
  </si>
  <si>
    <t>18.</t>
  </si>
  <si>
    <t>19.</t>
  </si>
  <si>
    <t>Aktiver</t>
  </si>
  <si>
    <t>Kassebeholdning og anfordringstilgodehavender hos centralbanker</t>
  </si>
  <si>
    <t>Gældsbeviser, der kan refinansieres i centralbanker</t>
  </si>
  <si>
    <t>Tilgodehavender hos kreditinstitutter og centralbanker</t>
  </si>
  <si>
    <t>Udlån og andre tilgodehavender til dagsværdi</t>
  </si>
  <si>
    <t>Udlån og andre tilgodehavender til amortiseret kostpris</t>
  </si>
  <si>
    <t>Obligationer til dagsværdi</t>
  </si>
  <si>
    <t>Obligationer til amortiseret kostpris</t>
  </si>
  <si>
    <t>Aktier mv.</t>
  </si>
  <si>
    <t>Kapitalandele i associerede virksomheder</t>
  </si>
  <si>
    <t>Kapitalandele i tilknyttede virksomheder</t>
  </si>
  <si>
    <t>Aktiver tilknyttet puljeordninger</t>
  </si>
  <si>
    <t>Immaterielle aktiver</t>
  </si>
  <si>
    <t>Grunde og bygninger i alt</t>
  </si>
  <si>
    <t>Investeringsejendomme</t>
  </si>
  <si>
    <t>Domicilejendomme</t>
  </si>
  <si>
    <t>Øvrige materielle aktiver</t>
  </si>
  <si>
    <t>Aktuelle skatteaktiver</t>
  </si>
  <si>
    <t>Udskudte skatteaktiver</t>
  </si>
  <si>
    <t>Aktiver i midlertidig besiddelse</t>
  </si>
  <si>
    <t>Andre aktiver</t>
  </si>
  <si>
    <t>Periodeafgrænsningsposter</t>
  </si>
  <si>
    <t>Aktiver i alt</t>
  </si>
  <si>
    <t>Passiver</t>
  </si>
  <si>
    <t>Gæld</t>
  </si>
  <si>
    <t>Gæld til kreditinstitutter og centralbanker</t>
  </si>
  <si>
    <t>Indlån og anden gæld</t>
  </si>
  <si>
    <t>Indlån i puljeordninger</t>
  </si>
  <si>
    <t>Udstedte obligationer til dagsværdi</t>
  </si>
  <si>
    <t>Udstedte obligationer til amortiseret kostpris</t>
  </si>
  <si>
    <t>Øvrige ikke-afledte finansielle forpligtelser til dagsværdi</t>
  </si>
  <si>
    <t>Aktuelle skatteforpligtelser</t>
  </si>
  <si>
    <t>Midlertidigt overtagne forpligtelser</t>
  </si>
  <si>
    <t>Andre passiver</t>
  </si>
  <si>
    <t>Gæld i alt</t>
  </si>
  <si>
    <t>Hensatte forpligtelser</t>
  </si>
  <si>
    <t>Hensættelser til pensioner og lignende forpligtelser</t>
  </si>
  <si>
    <t>Hensættelser til udskudt skat</t>
  </si>
  <si>
    <t>Tilbagebetalingspligtige reserver i ældre serier</t>
  </si>
  <si>
    <t>Hensættelser til tab på garantier</t>
  </si>
  <si>
    <t>Andre hensatte forpligtelser</t>
  </si>
  <si>
    <t>Hensatte forpligtelser i alt</t>
  </si>
  <si>
    <t>Efterstillede kapitalindskud</t>
  </si>
  <si>
    <t>Egenkapital</t>
  </si>
  <si>
    <t>Aktiekapital/andelskapital/garantikapital</t>
  </si>
  <si>
    <t>Overkurs ved emission</t>
  </si>
  <si>
    <t>Akkumulerede værdiændringer</t>
  </si>
  <si>
    <t>Opskrivningshenlæggelser</t>
  </si>
  <si>
    <t>Akkumuleret valutakursregulering af udenlandske enheder</t>
  </si>
  <si>
    <t>Akkumuleret værdiregulering af sikringsinstrumenter ved sikring af betalingsstrømme</t>
  </si>
  <si>
    <t>Akkumuleret værdiregulering, der følger af omvurdering af hold til udløb aktiver til dagsværdi</t>
  </si>
  <si>
    <t>Øvrige værdireguleringer</t>
  </si>
  <si>
    <t>Andre reserver</t>
  </si>
  <si>
    <t>Vedtægtsmæssige reserver</t>
  </si>
  <si>
    <t>Reserver i serier</t>
  </si>
  <si>
    <t>Øvrige reserver</t>
  </si>
  <si>
    <t>Overført overskud eller underskud</t>
  </si>
  <si>
    <t>Egenkapital i alt</t>
  </si>
  <si>
    <t>Passiver i alt</t>
  </si>
  <si>
    <t>20.</t>
  </si>
  <si>
    <t>21.</t>
  </si>
  <si>
    <t>Gb</t>
  </si>
  <si>
    <t>ObD</t>
  </si>
  <si>
    <t>Iejd</t>
  </si>
  <si>
    <t>Dejd</t>
  </si>
  <si>
    <t>GKC</t>
  </si>
  <si>
    <t>Lovpligtige reserver</t>
  </si>
  <si>
    <t>TotEK</t>
  </si>
  <si>
    <t>Aktie-/andels-/garantikapital primo</t>
  </si>
  <si>
    <t>Ny indbetalt aktie-/andels-/garantikapital</t>
  </si>
  <si>
    <t>Udvidelse ved fondsaktier</t>
  </si>
  <si>
    <t>Udvidelse ved fusion</t>
  </si>
  <si>
    <t>Udgået ved nedskrivning af aktiekapital/andelskapital/tilbagebetaling af garantikapital</t>
  </si>
  <si>
    <t>Aktie-/andels-/garantikapital ultimo</t>
  </si>
  <si>
    <t>Overkurs ved emission primo</t>
  </si>
  <si>
    <t>Ændring i regnskabspraksis og væsentlige fejl</t>
  </si>
  <si>
    <t>Tilgang ved emission</t>
  </si>
  <si>
    <t>Tilgang ved fusion</t>
  </si>
  <si>
    <t>Overført til overskudsfordeling</t>
  </si>
  <si>
    <t>Anden afgang</t>
  </si>
  <si>
    <t>Overkurs ved emission ultimo</t>
  </si>
  <si>
    <t>Akkumulerede værdiændringer primo</t>
  </si>
  <si>
    <t>Tilgang ved omvurdering</t>
  </si>
  <si>
    <t>Anden tilgang</t>
  </si>
  <si>
    <t>Overført til resultatopgørelsen ved realisation</t>
  </si>
  <si>
    <t>Tilbageføring af tidligere års opskrivninger</t>
  </si>
  <si>
    <t>Akkumulerede værdiændringer ultimo</t>
  </si>
  <si>
    <t>Andre reserver primo</t>
  </si>
  <si>
    <t>Henlagt af det til disposition værende beløb</t>
  </si>
  <si>
    <t>Tilgang ved salg af egne kapitalandele</t>
  </si>
  <si>
    <t>Afgang ved køb af egne kapitalandele</t>
  </si>
  <si>
    <t>Andre reserver ultimo</t>
  </si>
  <si>
    <t>Overført overskud eller underskud primo</t>
  </si>
  <si>
    <t>Årets overskud eller underskud</t>
  </si>
  <si>
    <t>Udbetalt udbytte</t>
  </si>
  <si>
    <t>Heraf foreslået udbytte</t>
  </si>
  <si>
    <t>Heraf foreslået anvendt til andre formål</t>
  </si>
  <si>
    <t>aagP</t>
  </si>
  <si>
    <t>NyK</t>
  </si>
  <si>
    <t>UdFo</t>
  </si>
  <si>
    <t>UdFu</t>
  </si>
  <si>
    <t>UdNed</t>
  </si>
  <si>
    <t>aagU</t>
  </si>
  <si>
    <t>OEP</t>
  </si>
  <si>
    <t>OEU</t>
  </si>
  <si>
    <t>OErv</t>
  </si>
  <si>
    <t>OEE</t>
  </si>
  <si>
    <t>OEF</t>
  </si>
  <si>
    <t>OEOs</t>
  </si>
  <si>
    <t>OEX</t>
  </si>
  <si>
    <t>AVP</t>
  </si>
  <si>
    <t>AVU</t>
  </si>
  <si>
    <t>AVrg</t>
  </si>
  <si>
    <t>AVE</t>
  </si>
  <si>
    <t>AVF</t>
  </si>
  <si>
    <t>AVT</t>
  </si>
  <si>
    <t>AVrr</t>
  </si>
  <si>
    <t>AVTb</t>
  </si>
  <si>
    <t>AVX</t>
  </si>
  <si>
    <t>TotIO</t>
  </si>
  <si>
    <t>ARP</t>
  </si>
  <si>
    <t>ARU</t>
  </si>
  <si>
    <t>ARrv</t>
  </si>
  <si>
    <t>ARDB</t>
  </si>
  <si>
    <t>ARF</t>
  </si>
  <si>
    <t>AREK</t>
  </si>
  <si>
    <t>ART</t>
  </si>
  <si>
    <t>ARX</t>
  </si>
  <si>
    <t>ARKK</t>
  </si>
  <si>
    <t>OUP</t>
  </si>
  <si>
    <t>OUrv</t>
  </si>
  <si>
    <t>OUY</t>
  </si>
  <si>
    <t>OUF</t>
  </si>
  <si>
    <t>OUEK</t>
  </si>
  <si>
    <t>OUUU</t>
  </si>
  <si>
    <t>OUX</t>
  </si>
  <si>
    <t>OUOU</t>
  </si>
  <si>
    <t>FUd</t>
  </si>
  <si>
    <t>Fx</t>
  </si>
  <si>
    <t>Udlån og andre tilgodehavender</t>
  </si>
  <si>
    <t>Bidrag</t>
  </si>
  <si>
    <t>Obligationer</t>
  </si>
  <si>
    <t>Afledte finansielle instrumenter i alt</t>
  </si>
  <si>
    <t>Øvrige renteindtægter</t>
  </si>
  <si>
    <t>I alt renteindtægter</t>
  </si>
  <si>
    <t>Kreditinstitutter og centralbanker</t>
  </si>
  <si>
    <t>Udstedte obligationer</t>
  </si>
  <si>
    <t>Udbetalte reservefondsandele</t>
  </si>
  <si>
    <t>Garantikapital</t>
  </si>
  <si>
    <t>Øvrige renteudgifter</t>
  </si>
  <si>
    <t>I alt renteudgifter</t>
  </si>
  <si>
    <t>Realkreditudlån</t>
  </si>
  <si>
    <t>Andre udlån og tilgodehavender til dagsværdi</t>
  </si>
  <si>
    <t>Valuta</t>
  </si>
  <si>
    <t>Valuta-, rente-, aktie-, råvare- og andre kontrakter samt afledte finansielle instrumenter</t>
  </si>
  <si>
    <t>Øvrige aktiver</t>
  </si>
  <si>
    <t>Øvrige forpligtelser</t>
  </si>
  <si>
    <t>I alt kursreguleringer</t>
  </si>
  <si>
    <t>Lønninger og vederlag til bestyrelse, direktion og repræsentantskab</t>
  </si>
  <si>
    <t>Direktion</t>
  </si>
  <si>
    <t>Bestyrelse</t>
  </si>
  <si>
    <t>Styrelsesråd/repræsentantskab/lokalråd</t>
  </si>
  <si>
    <t>I alt</t>
  </si>
  <si>
    <t>Lønninger</t>
  </si>
  <si>
    <t>Pensioner</t>
  </si>
  <si>
    <t>Udgifter til social sikring</t>
  </si>
  <si>
    <t>Øvrige administrationsudgifter</t>
  </si>
  <si>
    <t>I alt udgifter til personale og administration</t>
  </si>
  <si>
    <t>Resultat af kapitalandele i tilknyttede virksomheder</t>
  </si>
  <si>
    <t>Resultat af kapitalandele i associerede virksomheder mv.</t>
  </si>
  <si>
    <t>I alt resultat af kapitalandele i associerede og tilknyttede virksomheder</t>
  </si>
  <si>
    <t>Beregnet skat af årets indkomst</t>
  </si>
  <si>
    <t>Udskudt skat</t>
  </si>
  <si>
    <t>Efterregulering af tidligere års beregnet skat</t>
  </si>
  <si>
    <t>Skat på nedskrivningskonto</t>
  </si>
  <si>
    <t>I alt skat</t>
  </si>
  <si>
    <t>RIkc</t>
  </si>
  <si>
    <t>RIut</t>
  </si>
  <si>
    <t>RIb</t>
  </si>
  <si>
    <t>RIo</t>
  </si>
  <si>
    <t>Hak</t>
  </si>
  <si>
    <t>HTot</t>
  </si>
  <si>
    <t>RITot</t>
  </si>
  <si>
    <t>KTkc</t>
  </si>
  <si>
    <t>KTut</t>
  </si>
  <si>
    <t>RUkc</t>
  </si>
  <si>
    <t>RUig</t>
  </si>
  <si>
    <t>RUuo</t>
  </si>
  <si>
    <t>RUek</t>
  </si>
  <si>
    <t>RUur</t>
  </si>
  <si>
    <t>RUg</t>
  </si>
  <si>
    <t>RUx</t>
  </si>
  <si>
    <t>RUTot</t>
  </si>
  <si>
    <t>STkc</t>
  </si>
  <si>
    <t>STig</t>
  </si>
  <si>
    <t>Hvk</t>
  </si>
  <si>
    <t>Hrk</t>
  </si>
  <si>
    <t>Hrek</t>
  </si>
  <si>
    <t>Hank</t>
  </si>
  <si>
    <t>Hxr</t>
  </si>
  <si>
    <t>KUr</t>
  </si>
  <si>
    <t>KUut</t>
  </si>
  <si>
    <t>KUo</t>
  </si>
  <si>
    <t>KUak</t>
  </si>
  <si>
    <t>KUi</t>
  </si>
  <si>
    <t>KUv</t>
  </si>
  <si>
    <t>KUfi</t>
  </si>
  <si>
    <t>KUatp</t>
  </si>
  <si>
    <t>KUip</t>
  </si>
  <si>
    <t>KUxa</t>
  </si>
  <si>
    <t>KUuo</t>
  </si>
  <si>
    <t>KUxp</t>
  </si>
  <si>
    <t>KUTot</t>
  </si>
  <si>
    <t>UPAd</t>
  </si>
  <si>
    <t>UPAb</t>
  </si>
  <si>
    <t>UPAsrl</t>
  </si>
  <si>
    <t>UPATot</t>
  </si>
  <si>
    <t>UPAl</t>
  </si>
  <si>
    <t>UPAp</t>
  </si>
  <si>
    <t>UPAuss</t>
  </si>
  <si>
    <t>UPAX</t>
  </si>
  <si>
    <t>UPATotD</t>
  </si>
  <si>
    <t>UPATotpa</t>
  </si>
  <si>
    <t>RKVa</t>
  </si>
  <si>
    <t>RKVt</t>
  </si>
  <si>
    <t>RKVTot</t>
  </si>
  <si>
    <t>SKb</t>
  </si>
  <si>
    <t>SKu</t>
  </si>
  <si>
    <t>SKe</t>
  </si>
  <si>
    <t>SKn</t>
  </si>
  <si>
    <t>Tilgodehavender på opsigelse hos centralbanker</t>
  </si>
  <si>
    <t>Tilgodehavender hos kreditinstitutter</t>
  </si>
  <si>
    <t>I alt tilgodehavender hos kreditinstitutter og centralbanker</t>
  </si>
  <si>
    <t>Udlån</t>
  </si>
  <si>
    <t>Realkreditudlån nominel værdi</t>
  </si>
  <si>
    <t>Regulering for renterisiko mv.</t>
  </si>
  <si>
    <t>Regulering for kreditrisiko</t>
  </si>
  <si>
    <t>Realkreditudlån - dagsværdi i alt</t>
  </si>
  <si>
    <t>Restancer og udlæg</t>
  </si>
  <si>
    <t>Øvrige udlån</t>
  </si>
  <si>
    <t>Udlån i alt</t>
  </si>
  <si>
    <t>Restance før nedskrivning</t>
  </si>
  <si>
    <t>Udlæg før nedskrivning</t>
  </si>
  <si>
    <t>Nedskrivninger på restancer og udlæg</t>
  </si>
  <si>
    <t>Restancer og udlæg i alt</t>
  </si>
  <si>
    <t>Aktier/investeringsforeningsbeviser noteret på Nasdaq OMX Copenhagen A/S</t>
  </si>
  <si>
    <t>Aktier/investeringsforeningsbeviser noteret på andre børser</t>
  </si>
  <si>
    <t>Unoterede aktier optaget til dagsværdi</t>
  </si>
  <si>
    <t>Unoterede aktier mv. optaget til kostpris</t>
  </si>
  <si>
    <t>Øvrige aktier</t>
  </si>
  <si>
    <t>Aktier mv. i alt</t>
  </si>
  <si>
    <t>Egne realkreditobligationer</t>
  </si>
  <si>
    <t>Andre realkreditobligationer</t>
  </si>
  <si>
    <t>Statsobligationer</t>
  </si>
  <si>
    <t>Øvrige obligationer</t>
  </si>
  <si>
    <t>Obligationer i alt</t>
  </si>
  <si>
    <t>Egne realkreditobligationer modregnet i udstedte obligationer</t>
  </si>
  <si>
    <t>TOC</t>
  </si>
  <si>
    <t>TK</t>
  </si>
  <si>
    <t>TKCTot</t>
  </si>
  <si>
    <t>UdRNV</t>
  </si>
  <si>
    <t>UdReR</t>
  </si>
  <si>
    <t>UdReKr</t>
  </si>
  <si>
    <t>UdRD</t>
  </si>
  <si>
    <t>UdReU</t>
  </si>
  <si>
    <t>UdXU</t>
  </si>
  <si>
    <t>UdTot</t>
  </si>
  <si>
    <t>RURN</t>
  </si>
  <si>
    <t>RUUN</t>
  </si>
  <si>
    <t>RUNRU</t>
  </si>
  <si>
    <t>ObAK</t>
  </si>
  <si>
    <t>ObKD</t>
  </si>
  <si>
    <t>ObTot</t>
  </si>
  <si>
    <t>ODERe</t>
  </si>
  <si>
    <t>ODXRe</t>
  </si>
  <si>
    <t>ODSt</t>
  </si>
  <si>
    <t>ODX</t>
  </si>
  <si>
    <t>ODTot</t>
  </si>
  <si>
    <t>ODEReM</t>
  </si>
  <si>
    <t>ODTotM</t>
  </si>
  <si>
    <t>AkOMX</t>
  </si>
  <si>
    <t>AkXB</t>
  </si>
  <si>
    <t>AkUD</t>
  </si>
  <si>
    <t>AkUK</t>
  </si>
  <si>
    <t>AkX</t>
  </si>
  <si>
    <t>AkTot</t>
  </si>
  <si>
    <t>Kapitalandele i tilknyttede og associerede virksomheder</t>
  </si>
  <si>
    <t>Valutakursregulering</t>
  </si>
  <si>
    <t>Tilgang</t>
  </si>
  <si>
    <t>Afgang</t>
  </si>
  <si>
    <t>Samlet anskaffelsespris ultimo</t>
  </si>
  <si>
    <t>Samlet anskaffelsespris primo</t>
  </si>
  <si>
    <t>Op- og nedskrivninger primo</t>
  </si>
  <si>
    <t>Resultat</t>
  </si>
  <si>
    <t>Udbytte</t>
  </si>
  <si>
    <t>Forskelsværdi ved anskaffelse</t>
  </si>
  <si>
    <t>Andre kapitalbevægelser</t>
  </si>
  <si>
    <t>Årets op- og nedskrivninger</t>
  </si>
  <si>
    <t>Tilbageførte op- og nedskrivninger</t>
  </si>
  <si>
    <t>Op- og nedskrivninger ultimo</t>
  </si>
  <si>
    <t>Kapitalandele i modervirksomheder</t>
  </si>
  <si>
    <t>Bogført værdi primo</t>
  </si>
  <si>
    <t>heraf kreditinstitutter</t>
  </si>
  <si>
    <t>Efterstillede tilgodehavender</t>
  </si>
  <si>
    <t>Tilknyttede virksomheder 
1.000 kr</t>
  </si>
  <si>
    <t>Associerede virksomheder 
1.000 kr.</t>
  </si>
  <si>
    <t>Andre virksomheder 
1.000 kr.</t>
  </si>
  <si>
    <t>ONP</t>
  </si>
  <si>
    <t>ONVr</t>
  </si>
  <si>
    <t>ONU</t>
  </si>
  <si>
    <t>ONUd</t>
  </si>
  <si>
    <t>ONfa</t>
  </si>
  <si>
    <t>SAP</t>
  </si>
  <si>
    <t>SAPv</t>
  </si>
  <si>
    <t>SAPt</t>
  </si>
  <si>
    <t>SAPa</t>
  </si>
  <si>
    <t>ONr</t>
  </si>
  <si>
    <t>ONak</t>
  </si>
  <si>
    <t>ONyon</t>
  </si>
  <si>
    <t>ONton</t>
  </si>
  <si>
    <t>SAU</t>
  </si>
  <si>
    <t>KiM</t>
  </si>
  <si>
    <t>BBU</t>
  </si>
  <si>
    <t>hKre</t>
  </si>
  <si>
    <t>BVP</t>
  </si>
  <si>
    <t>EfTgh</t>
  </si>
  <si>
    <t>TV</t>
  </si>
  <si>
    <t>AV</t>
  </si>
  <si>
    <t>XV</t>
  </si>
  <si>
    <t>Grunde og bygninger</t>
  </si>
  <si>
    <t>Goodwill 
1.000 kr.</t>
  </si>
  <si>
    <t>Øvrige immaterielle aktiver 
1.000 kr.</t>
  </si>
  <si>
    <t>Investerings-
ejendomme 
1.000 kr.</t>
  </si>
  <si>
    <t>Domicil-
ejendomme 
1.000 kr.</t>
  </si>
  <si>
    <t>SAV</t>
  </si>
  <si>
    <t>SAT</t>
  </si>
  <si>
    <t>SAA</t>
  </si>
  <si>
    <t>ANP</t>
  </si>
  <si>
    <t>ANV</t>
  </si>
  <si>
    <t>ANA</t>
  </si>
  <si>
    <t>ANN</t>
  </si>
  <si>
    <t>ANTA</t>
  </si>
  <si>
    <t>ANTN</t>
  </si>
  <si>
    <t>ANU</t>
  </si>
  <si>
    <t>BehU</t>
  </si>
  <si>
    <t>GBP</t>
  </si>
  <si>
    <t>GBV</t>
  </si>
  <si>
    <t>GBT</t>
  </si>
  <si>
    <t>GBA</t>
  </si>
  <si>
    <t>GBAfs</t>
  </si>
  <si>
    <t>GBS</t>
  </si>
  <si>
    <t>GBN</t>
  </si>
  <si>
    <t>GBX</t>
  </si>
  <si>
    <t>GBR</t>
  </si>
  <si>
    <t>GBU</t>
  </si>
  <si>
    <t>XIA</t>
  </si>
  <si>
    <t>Gæld til centralbanker</t>
  </si>
  <si>
    <t>Gæld til kreditinstitutter</t>
  </si>
  <si>
    <t>Gæld til kreditinstitutter og centralbanker i alt</t>
  </si>
  <si>
    <t>GC</t>
  </si>
  <si>
    <t>GK</t>
  </si>
  <si>
    <t>KCTot</t>
  </si>
  <si>
    <t>Andre værdipapirer 1.000 kr.</t>
  </si>
  <si>
    <t>Realkredit-
obligationer 
1.000 kr.</t>
  </si>
  <si>
    <t>Realkreditobligationer henholdsvis andre værdipapirer - nominel værdi</t>
  </si>
  <si>
    <t>Regulering til dagsværdi</t>
  </si>
  <si>
    <t>Egne realkreditobligationer henholdsvis andre værdipapirer overført fra obligationer</t>
  </si>
  <si>
    <t>Realkreditobligationer henholdsvis andre værdipapirer i alt</t>
  </si>
  <si>
    <t>Heraf præemitteret</t>
  </si>
  <si>
    <t>Udtrukket til førstkommende kreditortermin</t>
  </si>
  <si>
    <t>Værdiændring af forpligtelser (egen kreditrisiko)</t>
  </si>
  <si>
    <t>UOn</t>
  </si>
  <si>
    <t>UOd</t>
  </si>
  <si>
    <t>UOe</t>
  </si>
  <si>
    <t>UOTot</t>
  </si>
  <si>
    <t>UOp</t>
  </si>
  <si>
    <t>UOu</t>
  </si>
  <si>
    <t>VFa</t>
  </si>
  <si>
    <t>RO</t>
  </si>
  <si>
    <t>Eventualforpligtelser</t>
  </si>
  <si>
    <t>1.2.</t>
  </si>
  <si>
    <t>1.1.</t>
  </si>
  <si>
    <t>1.3.</t>
  </si>
  <si>
    <t>1.4.</t>
  </si>
  <si>
    <t>Finansgarantier</t>
  </si>
  <si>
    <t>Tabsgarantier for realkreditudlån</t>
  </si>
  <si>
    <t>Tingslysnings- og konverteringsgarantier</t>
  </si>
  <si>
    <t>Øvrige eventualforpligtelser</t>
  </si>
  <si>
    <t>Andre forpligtende aftaler</t>
  </si>
  <si>
    <t>2.1.</t>
  </si>
  <si>
    <t>2.2.</t>
  </si>
  <si>
    <t>2.3.</t>
  </si>
  <si>
    <t>Uigenkaldelige kredittilsagn</t>
  </si>
  <si>
    <t>Uægte salgs- og tilbagekøbsforretninger</t>
  </si>
  <si>
    <t>Øvrige</t>
  </si>
  <si>
    <t>EvFg</t>
  </si>
  <si>
    <t>EvTR</t>
  </si>
  <si>
    <t>EvTK</t>
  </si>
  <si>
    <t>EvX</t>
  </si>
  <si>
    <t>EvTot</t>
  </si>
  <si>
    <t>XFAuk</t>
  </si>
  <si>
    <t>XFAust</t>
  </si>
  <si>
    <t>XFAX</t>
  </si>
  <si>
    <t>XFATot</t>
  </si>
  <si>
    <t>Tilgodehavender hos kreditinstitutter og centralbanker i alt</t>
  </si>
  <si>
    <t>Heraf</t>
  </si>
  <si>
    <t>Tilgodehavender hos centralbanker</t>
  </si>
  <si>
    <t>STKT</t>
  </si>
  <si>
    <t>Tkc</t>
  </si>
  <si>
    <t>Tk</t>
  </si>
  <si>
    <t>Tc</t>
  </si>
  <si>
    <t>Gk</t>
  </si>
  <si>
    <t>Gc</t>
  </si>
  <si>
    <t>Ixg</t>
  </si>
  <si>
    <t>Ak</t>
  </si>
  <si>
    <t>Kav</t>
  </si>
  <si>
    <t>Ktv</t>
  </si>
  <si>
    <t>Xma</t>
  </si>
  <si>
    <t>Oa</t>
  </si>
  <si>
    <t>Od</t>
  </si>
  <si>
    <t>Gkc</t>
  </si>
  <si>
    <t>Uta</t>
  </si>
  <si>
    <t>Utd</t>
  </si>
  <si>
    <t>Aktivpost</t>
  </si>
  <si>
    <t>Aktivposter i alt</t>
  </si>
  <si>
    <t>Passivpost</t>
  </si>
  <si>
    <t>Passivposter i alt</t>
  </si>
  <si>
    <t>Atkc</t>
  </si>
  <si>
    <t>Autd</t>
  </si>
  <si>
    <t>Auta</t>
  </si>
  <si>
    <t>Aod</t>
  </si>
  <si>
    <t>Aoa</t>
  </si>
  <si>
    <t>ATot</t>
  </si>
  <si>
    <t>Pgkc</t>
  </si>
  <si>
    <t>Pig</t>
  </si>
  <si>
    <t>Puo</t>
  </si>
  <si>
    <t>PTot</t>
  </si>
  <si>
    <t>Solvensprocent</t>
  </si>
  <si>
    <t>Sp</t>
  </si>
  <si>
    <t>Den samlede risikoeksponering</t>
  </si>
  <si>
    <t>Kapitalgrundlag</t>
  </si>
  <si>
    <t>RiTot</t>
  </si>
  <si>
    <t>Kg</t>
  </si>
  <si>
    <t>Ind</t>
  </si>
  <si>
    <t>Antal kreditinstitutafdelinger primo regnskabsåret</t>
  </si>
  <si>
    <t>Nyetablerede i regnskabsåret</t>
  </si>
  <si>
    <t>Nedlagte i regnskabsåret</t>
  </si>
  <si>
    <t>Antal kreditinstitutafdelinger ultimo regnskabsåret</t>
  </si>
  <si>
    <t>Det gennemsnitlige antal heltidsbeskæftigede i regnskabsåret</t>
  </si>
  <si>
    <t>Antal beskæftigede med kreditinsitutvirksomhed</t>
  </si>
  <si>
    <t>KrP</t>
  </si>
  <si>
    <t>Ny</t>
  </si>
  <si>
    <t>Ned</t>
  </si>
  <si>
    <t>KrU</t>
  </si>
  <si>
    <t>Udl</t>
  </si>
  <si>
    <t>Struktur og beskæftigelse</t>
  </si>
  <si>
    <t>Akkumulerede nedskrivninger/hensættelser primo på udlån og garantidebitorer</t>
  </si>
  <si>
    <t>Periodens resultat</t>
  </si>
  <si>
    <t>Bevægelser i året</t>
  </si>
  <si>
    <t>Andre bevægelser</t>
  </si>
  <si>
    <t>Værdiregulering af overtagne aktiver</t>
  </si>
  <si>
    <t>Endelig tabt (afskrevet) tidligere individuelt nedskrevet/hensat</t>
  </si>
  <si>
    <t>Nedskrivninger/hensættelser i periodens løb</t>
  </si>
  <si>
    <t>Tilbageførsel af nedskrivninger/hensættelser foretaget i tidligere regnskabsår hvor der ikke længere er 
objektiv indikation på værdiforringelse eller værdiforringelsen er reduceret</t>
  </si>
  <si>
    <t>Nedskrivninger/hensættelser på tilgodehavender hos kreditinstitutter og andre poster med kreditrisiko</t>
  </si>
  <si>
    <t>Akkumulerede nedskrivninger/hensættelser primo</t>
  </si>
  <si>
    <t>Endelig tabt (afskrevet)</t>
  </si>
  <si>
    <t>Endeligt tabt (afskrevet)</t>
  </si>
  <si>
    <t>Indgået på tidligere afskrevne fordringer</t>
  </si>
  <si>
    <t>Tilbageførsel af nedskrivninger/hensættelser foretaget i tidligere regnskabsår hvor der ikke længere 
er objektiv indikation på værdiforringelse eller værdiforringelsen er reduceret</t>
  </si>
  <si>
    <t>KrAkP</t>
  </si>
  <si>
    <t>KrVkr</t>
  </si>
  <si>
    <t>KrNh</t>
  </si>
  <si>
    <t>KrT</t>
  </si>
  <si>
    <t>KrX</t>
  </si>
  <si>
    <t>KrVre</t>
  </si>
  <si>
    <t>KrEt</t>
  </si>
  <si>
    <t>KrAkU</t>
  </si>
  <si>
    <t>EtIn</t>
  </si>
  <si>
    <t>EtAfF</t>
  </si>
  <si>
    <t>UY</t>
  </si>
  <si>
    <t>GY</t>
  </si>
  <si>
    <t>Tilgang år til dato</t>
  </si>
  <si>
    <t>Valutakursregulering år til dato</t>
  </si>
  <si>
    <t>Afgang år til dato</t>
  </si>
  <si>
    <t>Periodens afskrivninger år til dato</t>
  </si>
  <si>
    <t>Periodens nedskrivninger år til dato</t>
  </si>
  <si>
    <t>Tilbageførte afskrivninger år til dato</t>
  </si>
  <si>
    <t>Tilbageførte nedskrivninger år til dato</t>
  </si>
  <si>
    <t>Tilgang, herunder forbedringer år til dato</t>
  </si>
  <si>
    <t>Afgang i periodens løb år til dato</t>
  </si>
  <si>
    <t>Afskrivning år til dato</t>
  </si>
  <si>
    <t>Stigninger i omvurderet værdi år til dato</t>
  </si>
  <si>
    <t>Nedskrivninger ved omvurdering år til dato</t>
  </si>
  <si>
    <t>Periodens regulering til dagsværdi år til dato</t>
  </si>
  <si>
    <t>Andre ændringer år til dato</t>
  </si>
  <si>
    <t>Beløb år til dato</t>
  </si>
  <si>
    <t>5.1</t>
  </si>
  <si>
    <t>5.2</t>
  </si>
  <si>
    <t>5.3</t>
  </si>
  <si>
    <t>5.4</t>
  </si>
  <si>
    <t>2.1</t>
  </si>
  <si>
    <t>2.2</t>
  </si>
  <si>
    <t>2.3</t>
  </si>
  <si>
    <t>2.4</t>
  </si>
  <si>
    <t>2.5</t>
  </si>
  <si>
    <t>3.1</t>
  </si>
  <si>
    <t>3.2</t>
  </si>
  <si>
    <t>4.1</t>
  </si>
  <si>
    <t>4.2</t>
  </si>
  <si>
    <t>1.1</t>
  </si>
  <si>
    <t>1.2</t>
  </si>
  <si>
    <t>1.3</t>
  </si>
  <si>
    <t>1.4</t>
  </si>
  <si>
    <t>1.5</t>
  </si>
  <si>
    <t>1.6</t>
  </si>
  <si>
    <t>Nedskrivninger
ultimo året
1.000 kr.</t>
  </si>
  <si>
    <t>Endelig tabt
(afskrevet)
i året
1.000 kr.</t>
  </si>
  <si>
    <t>11.1</t>
  </si>
  <si>
    <t>Ejerboliger</t>
  </si>
  <si>
    <t>Fritidshuse</t>
  </si>
  <si>
    <t>Støttet byggeri til beboelse</t>
  </si>
  <si>
    <t>Andelsboliger</t>
  </si>
  <si>
    <t>Private beboelsesejendomme til udlejning</t>
  </si>
  <si>
    <t>Industri- og håndværksejendomme</t>
  </si>
  <si>
    <t>Kontor- og forretningsejendomme</t>
  </si>
  <si>
    <t>Landbrugsejendomme mv.</t>
  </si>
  <si>
    <t>Ejendomme til sociale, kulturelle og undervisningsmæssige formål</t>
  </si>
  <si>
    <t>Andre ejendomme</t>
  </si>
  <si>
    <t>Realkreditudlån i alt</t>
  </si>
  <si>
    <t>-heraf afdragsfrie lån</t>
  </si>
  <si>
    <t>Realkreditudlån og nedskrivninger fordelt efter lånetype</t>
  </si>
  <si>
    <t>3.3</t>
  </si>
  <si>
    <t>3.4</t>
  </si>
  <si>
    <t>3.5</t>
  </si>
  <si>
    <t>3.6</t>
  </si>
  <si>
    <t>3.7</t>
  </si>
  <si>
    <t>Indekslån</t>
  </si>
  <si>
    <t>Fastforrentet lån</t>
  </si>
  <si>
    <t>Rentetilpasningslån</t>
  </si>
  <si>
    <t>Lån med pengemarkedsbaseret rente</t>
  </si>
  <si>
    <t>ejdE</t>
  </si>
  <si>
    <t>ejdF</t>
  </si>
  <si>
    <t>ejdS</t>
  </si>
  <si>
    <t>ejdA</t>
  </si>
  <si>
    <t>ejdU</t>
  </si>
  <si>
    <t>ejdI</t>
  </si>
  <si>
    <t>ejdK</t>
  </si>
  <si>
    <t>ejdL</t>
  </si>
  <si>
    <t>ejdO</t>
  </si>
  <si>
    <t>ejdX</t>
  </si>
  <si>
    <t>ejdTot</t>
  </si>
  <si>
    <t>affL</t>
  </si>
  <si>
    <t>RLI</t>
  </si>
  <si>
    <t>RLF</t>
  </si>
  <si>
    <t>RLR</t>
  </si>
  <si>
    <t>PMr</t>
  </si>
  <si>
    <t>PMrTot</t>
  </si>
  <si>
    <t>ET</t>
  </si>
  <si>
    <t>Beløb
1.000 kr.</t>
  </si>
  <si>
    <t>26.</t>
  </si>
  <si>
    <t>TotR</t>
  </si>
  <si>
    <t>GPi</t>
  </si>
  <si>
    <t>GPu</t>
  </si>
  <si>
    <t>RGTot</t>
  </si>
  <si>
    <t>Xdi</t>
  </si>
  <si>
    <t>UPa</t>
  </si>
  <si>
    <t>Xdu</t>
  </si>
  <si>
    <t>UGn</t>
  </si>
  <si>
    <t>Rat</t>
  </si>
  <si>
    <t>Raa</t>
  </si>
  <si>
    <t>RfS</t>
  </si>
  <si>
    <t>RP</t>
  </si>
  <si>
    <t>Akac</t>
  </si>
  <si>
    <t>Agb</t>
  </si>
  <si>
    <t>Aak</t>
  </si>
  <si>
    <t>Akav</t>
  </si>
  <si>
    <t>Aktv</t>
  </si>
  <si>
    <t>Aatp</t>
  </si>
  <si>
    <t>Aia</t>
  </si>
  <si>
    <t>Aie</t>
  </si>
  <si>
    <t>Ade</t>
  </si>
  <si>
    <t>Axma</t>
  </si>
  <si>
    <t>Aas</t>
  </si>
  <si>
    <t>Aamb</t>
  </si>
  <si>
    <t>Axa</t>
  </si>
  <si>
    <t>Aus</t>
  </si>
  <si>
    <t>Apap</t>
  </si>
  <si>
    <t>Pek</t>
  </si>
  <si>
    <t>PGkc</t>
  </si>
  <si>
    <t>PGiag</t>
  </si>
  <si>
    <t>PGip</t>
  </si>
  <si>
    <t>PGuod</t>
  </si>
  <si>
    <t>PGuoa</t>
  </si>
  <si>
    <t>PGxfd</t>
  </si>
  <si>
    <t>PGas</t>
  </si>
  <si>
    <t>PGmof</t>
  </si>
  <si>
    <t>PGxap</t>
  </si>
  <si>
    <t>PGpaf</t>
  </si>
  <si>
    <t>PGTot</t>
  </si>
  <si>
    <t>PHpf</t>
  </si>
  <si>
    <t>PHus</t>
  </si>
  <si>
    <t>PHrs</t>
  </si>
  <si>
    <t>PHtg</t>
  </si>
  <si>
    <t>PHxf</t>
  </si>
  <si>
    <t>PHTot</t>
  </si>
  <si>
    <t>PEaag</t>
  </si>
  <si>
    <t>PEoe</t>
  </si>
  <si>
    <t>PEav</t>
  </si>
  <si>
    <t>PEo</t>
  </si>
  <si>
    <t>PEavu</t>
  </si>
  <si>
    <t>PEavs</t>
  </si>
  <si>
    <t>PEavo</t>
  </si>
  <si>
    <t>PExv</t>
  </si>
  <si>
    <t>PExr</t>
  </si>
  <si>
    <t>PElr</t>
  </si>
  <si>
    <t>PEvr</t>
  </si>
  <si>
    <t>PErs</t>
  </si>
  <si>
    <t>PExs</t>
  </si>
  <si>
    <t>PEou</t>
  </si>
  <si>
    <t>PEekTot</t>
  </si>
  <si>
    <t>Ant</t>
  </si>
  <si>
    <t>Antal</t>
  </si>
  <si>
    <t>Beløb år 
til dato 
1.000 kr.</t>
  </si>
  <si>
    <t>Heraf udgør indtægter af ægte købs- og tilbagesalgsforretninger ført under</t>
  </si>
  <si>
    <t>Renteudgifter til</t>
  </si>
  <si>
    <t>Heraf udgør renteudgifter af ægte salgs- og tilbagekøbsforretninger ført under</t>
  </si>
  <si>
    <t>Personaleudgifter</t>
  </si>
  <si>
    <t>Indland
Antal</t>
  </si>
  <si>
    <t>Udland
Antal</t>
  </si>
  <si>
    <t>Af nedenstående aktivposter udgør ægte købs- og tilbagesalgsforretninger følgende</t>
  </si>
  <si>
    <t>Af nedenstående passivposter udgør ægte salgs- og tilbagekøbsforretninger følgende</t>
  </si>
  <si>
    <t>Aktiver solgt som led i ægte salgs- og tilbagekøbsforretninger</t>
  </si>
  <si>
    <t>BeK</t>
  </si>
  <si>
    <t>BeX</t>
  </si>
  <si>
    <t>BeTot</t>
  </si>
  <si>
    <t>Akkumuleret værdiændring af forpligtelser til dagsværdi som følge af ændring i egen 
kreditrisiko</t>
  </si>
  <si>
    <t>Realkreditudlån og nedskrivninger fordelt på ejendomskategorier</t>
  </si>
  <si>
    <t>13.1</t>
  </si>
  <si>
    <t>13.2</t>
  </si>
  <si>
    <t>19.1</t>
  </si>
  <si>
    <t>19.2</t>
  </si>
  <si>
    <t>19.3</t>
  </si>
  <si>
    <t>19.4</t>
  </si>
  <si>
    <t>19.5</t>
  </si>
  <si>
    <t>20.1</t>
  </si>
  <si>
    <t>20.2</t>
  </si>
  <si>
    <t>20.3</t>
  </si>
  <si>
    <t>20.4</t>
  </si>
  <si>
    <t>Bogført beholdning ultimo (2 + 4 + 5)</t>
  </si>
  <si>
    <t>4.3</t>
  </si>
  <si>
    <t>4.4</t>
  </si>
  <si>
    <t>4.5</t>
  </si>
  <si>
    <t>4.6</t>
  </si>
  <si>
    <t>4.7</t>
  </si>
  <si>
    <t>5.5</t>
  </si>
  <si>
    <t>5.6</t>
  </si>
  <si>
    <t>Supplerende oplysninger</t>
  </si>
  <si>
    <t>28.</t>
  </si>
  <si>
    <t>Obligationer i alt til dagsværdi i alt (1 + 2 + 3)</t>
  </si>
  <si>
    <t>Ad. 6. Obligationer til dagsværdi</t>
  </si>
  <si>
    <t>Indtægter og omkostninger (3.2 + 3.3 + 3.4 - 3.5 - 3.6 - 3.7)</t>
  </si>
  <si>
    <t>AgbTot</t>
  </si>
  <si>
    <t>SKTot</t>
  </si>
  <si>
    <t>Akkumulerede nedskrivninger/hensættelser ultimo på udlån og garantidebitorer (1 + 1.1 + 1.2 - 1.3 + 1.4 + 1.5 - 1.6)</t>
  </si>
  <si>
    <t>Akkumulerede nedskrivninger/hensættelser ultimo (1 + 1.1 + 1.2 - 1.3 + 1.4 + 1.5 - 1.6)</t>
  </si>
  <si>
    <t>hKred</t>
  </si>
  <si>
    <t>Bogført beholdning ultimo</t>
  </si>
  <si>
    <t>Af- og nedskrivninger ultimo</t>
  </si>
  <si>
    <t>Af- og nedskrivninger primo</t>
  </si>
  <si>
    <t>Dagsværdien ultimo</t>
  </si>
  <si>
    <t>Dagsværdien primo</t>
  </si>
  <si>
    <t>NoGb</t>
  </si>
  <si>
    <t>NoBr</t>
  </si>
  <si>
    <t>NoBg</t>
  </si>
  <si>
    <t>NoBs</t>
  </si>
  <si>
    <t>NoNt</t>
  </si>
  <si>
    <t>Snh</t>
  </si>
  <si>
    <t>Forskellen mellem obligationer målt til amortiseret kostpris under 2. og 
dagsværdien på opgørelsestidspunktet for samme aktiver</t>
  </si>
  <si>
    <t>5.7</t>
  </si>
  <si>
    <t>5.8</t>
  </si>
  <si>
    <t>OUT</t>
  </si>
  <si>
    <t>OUaEK</t>
  </si>
  <si>
    <t>Overført overskud eller underskud ultimo</t>
  </si>
  <si>
    <t xml:space="preserve">Resultatoplysninger </t>
  </si>
  <si>
    <t>- Valutakontrakter</t>
  </si>
  <si>
    <t>- Rentekontrakter</t>
  </si>
  <si>
    <t>- Aktiekontrakter</t>
  </si>
  <si>
    <t>- Råvarekontrakter</t>
  </si>
  <si>
    <t>- Andre kontrakter</t>
  </si>
  <si>
    <t>Antal kreditinstitutdelinger (ekskl. Hovedsædet)</t>
  </si>
  <si>
    <t>Tilbage til indholdsfortegnelsen</t>
  </si>
  <si>
    <t>NoRe_KUi_nry</t>
  </si>
  <si>
    <t>NoRe_KUv_nry</t>
  </si>
  <si>
    <t>NoRe_KUfi_nry</t>
  </si>
  <si>
    <t>NoRe_KUatp_nry</t>
  </si>
  <si>
    <t>NoRe_KUip_nry</t>
  </si>
  <si>
    <t>NoRe_KUxa_nry</t>
  </si>
  <si>
    <t>NoRe_KUuo_nry</t>
  </si>
  <si>
    <t>NoRe_KUxp_nry</t>
  </si>
  <si>
    <t>NoRe_KUTot_nry</t>
  </si>
  <si>
    <t>NoRe_UPAd_nry</t>
  </si>
  <si>
    <t>NoRe_UPAb_nry</t>
  </si>
  <si>
    <t>NoRe_UPAsrl_nry</t>
  </si>
  <si>
    <t>NoRe_UPATotD_nry</t>
  </si>
  <si>
    <t>NoRe_UPAl_nry</t>
  </si>
  <si>
    <t>NoRe_UPAp_nry</t>
  </si>
  <si>
    <t>NoRe_UPAuss_nry</t>
  </si>
  <si>
    <t>NoRe_UPATot_nry</t>
  </si>
  <si>
    <t>NoRe_UPAX_nry</t>
  </si>
  <si>
    <t>NoRe_UPATotpa_nry</t>
  </si>
  <si>
    <t>NoRe_RKVa_nry</t>
  </si>
  <si>
    <t>NoRe_RKVt_nry</t>
  </si>
  <si>
    <t>NoRe_RKVTot_nry</t>
  </si>
  <si>
    <t>NoRe_SKb_nry</t>
  </si>
  <si>
    <t>NoRe_SKu_nry</t>
  </si>
  <si>
    <t>NoRe_SKe_nry</t>
  </si>
  <si>
    <t>NoRe_SKn_nry</t>
  </si>
  <si>
    <t>NoRe_SKTot_nry</t>
  </si>
  <si>
    <t>NoBt_NB_TOC</t>
  </si>
  <si>
    <t>NoBt_NB_TK</t>
  </si>
  <si>
    <t>NoBt_NB_TKCTot</t>
  </si>
  <si>
    <t>NoBt_NB_XTF</t>
  </si>
  <si>
    <t>NoBt_NB_XFK</t>
  </si>
  <si>
    <t>NoBt_NB_XFXK</t>
  </si>
  <si>
    <t>NoBt_NB_XT</t>
  </si>
  <si>
    <t>NoBt_NB_XTot</t>
  </si>
  <si>
    <t>NoBt_NB_UdRNV</t>
  </si>
  <si>
    <t>NoBt_NB_UdReR</t>
  </si>
  <si>
    <t>NoBt_NB_UdReKr</t>
  </si>
  <si>
    <t>NoBt_NB_UdRD</t>
  </si>
  <si>
    <t>NoBt_NB_UdReU</t>
  </si>
  <si>
    <t>NoBt_NB_UdXU</t>
  </si>
  <si>
    <t>NoBt_NB_UdTot</t>
  </si>
  <si>
    <t>NoBt_NB_UKr</t>
  </si>
  <si>
    <t>NoBt_NB_UKv</t>
  </si>
  <si>
    <t>NoBt_NB_UKf</t>
  </si>
  <si>
    <t>NoBt_NB_UKp</t>
  </si>
  <si>
    <t>NoBt_NB_UKx</t>
  </si>
  <si>
    <t>NoBt_NB_UKTot</t>
  </si>
  <si>
    <t>NoBt_NB_RURN</t>
  </si>
  <si>
    <t>NoBt_NB_RUUN</t>
  </si>
  <si>
    <t>NoBt_NB_RUNRU</t>
  </si>
  <si>
    <t>NoBt_NB_RUTot</t>
  </si>
  <si>
    <t>NoBt_NB_ObD</t>
  </si>
  <si>
    <t>NoBt_NB_ObAK</t>
  </si>
  <si>
    <t>NoBt_NB_ObKD</t>
  </si>
  <si>
    <t>NoBt_NB_ObTot</t>
  </si>
  <si>
    <t>NoBt_NB_ODERe</t>
  </si>
  <si>
    <t>NoBt_NB_ODXRe</t>
  </si>
  <si>
    <t>NoBt_NB_ODSt</t>
  </si>
  <si>
    <t>NoBt_NB_ODX</t>
  </si>
  <si>
    <t>NoBt_NB_ODTot</t>
  </si>
  <si>
    <t>NoBt_NB_ODEReM</t>
  </si>
  <si>
    <t>NoBt_NB_ODTotM</t>
  </si>
  <si>
    <t>NoBt_NB_AkOMX</t>
  </si>
  <si>
    <t>NoBt_NB_AkXB</t>
  </si>
  <si>
    <t>NoBt_NB_AkUD</t>
  </si>
  <si>
    <t>NoBt_NB_AkUK</t>
  </si>
  <si>
    <t>NoBt_NB_AkX</t>
  </si>
  <si>
    <t>NoBt_NB_AkTot</t>
  </si>
  <si>
    <t>NoBt_NB_Pm</t>
  </si>
  <si>
    <t>NoBt_NB_Gfva</t>
  </si>
  <si>
    <t>NoBa_SAP_Go</t>
  </si>
  <si>
    <t>NoBa_SAP_XIA</t>
  </si>
  <si>
    <t>NoBa_SAV_Go</t>
  </si>
  <si>
    <t>NoBa_SAV_XIA</t>
  </si>
  <si>
    <t>NoBa_SAT_Go</t>
  </si>
  <si>
    <t>NoBa_SAT_XIA</t>
  </si>
  <si>
    <t>NoBa_SAA_Go</t>
  </si>
  <si>
    <t>NoBa_SAA_XIA</t>
  </si>
  <si>
    <t>NoBa_SAU_Go</t>
  </si>
  <si>
    <t>NoBa_SAU_XIA</t>
  </si>
  <si>
    <t>NoBa_ANP_Go</t>
  </si>
  <si>
    <t>NoBa_ANP_XIA</t>
  </si>
  <si>
    <t>NoBa_ANV_Go</t>
  </si>
  <si>
    <t>NoBa_ANV_XIA</t>
  </si>
  <si>
    <t>NoBa_ANA_XIA</t>
  </si>
  <si>
    <t>NoBa_ANN_Go</t>
  </si>
  <si>
    <t>NoBa_ANN_XIA</t>
  </si>
  <si>
    <t>NoBa_ANTA_XIA</t>
  </si>
  <si>
    <t>NoBa_ANTN_Go</t>
  </si>
  <si>
    <t>NoBa_ANTN_XIA</t>
  </si>
  <si>
    <t>NoBa_ANU_Go</t>
  </si>
  <si>
    <t>NoBa_ANU_XIA</t>
  </si>
  <si>
    <t>NoBa_BehU_Go</t>
  </si>
  <si>
    <t>NoBa_BehU_XIA</t>
  </si>
  <si>
    <t>NoBa_BVP_Go</t>
  </si>
  <si>
    <t>NoBa_BVP_XIA</t>
  </si>
  <si>
    <t>NoGb_GBP_Iejd</t>
  </si>
  <si>
    <t>NoGb_GBP_Dejd</t>
  </si>
  <si>
    <t>NoGb_GBV_Iejd</t>
  </si>
  <si>
    <t>NoGb_GBV_Dejd</t>
  </si>
  <si>
    <t>NoGb_GBT_Iejd</t>
  </si>
  <si>
    <t>NoGb_GBT_Dejd</t>
  </si>
  <si>
    <t>NoGb_GBA_Iejd</t>
  </si>
  <si>
    <t>NoGb_GBA_Dejd</t>
  </si>
  <si>
    <t>NoGb_GBAfs_Dejd</t>
  </si>
  <si>
    <t>NoGb_GBS_Dejd</t>
  </si>
  <si>
    <t>NoGb_GBN_Dejd</t>
  </si>
  <si>
    <t>NoGb_GBR_Iejd</t>
  </si>
  <si>
    <t>NoGb_GBX_Iejd</t>
  </si>
  <si>
    <t>NoGb_GBX_Dejd</t>
  </si>
  <si>
    <t>NoGb_GBU_Iejd</t>
  </si>
  <si>
    <t>NoGb_GBU_Dejd</t>
  </si>
  <si>
    <t>NoBg_GKC_GC</t>
  </si>
  <si>
    <t>NoBg_GKC_GK</t>
  </si>
  <si>
    <t>NoBg_GKC_KCTot</t>
  </si>
  <si>
    <t>NoBg_GKC_IGa</t>
  </si>
  <si>
    <t>NoBg_GKC_IGo</t>
  </si>
  <si>
    <t>NoBg_GKC_IGt</t>
  </si>
  <si>
    <t>NoBg_GKC_IGs</t>
  </si>
  <si>
    <t>NoBg_GKC_IGTot</t>
  </si>
  <si>
    <t>NoBg_GKC_VFa</t>
  </si>
  <si>
    <t>NoBg_GKC_FMSm</t>
  </si>
  <si>
    <t>NoBg_GKC_KMD</t>
  </si>
  <si>
    <t>NoBg_GKC_STFX</t>
  </si>
  <si>
    <t>NoBg_GKC_XGTot</t>
  </si>
  <si>
    <t>NoBg_GKC_Fkr</t>
  </si>
  <si>
    <t>NoBg_GKC_EjUR</t>
  </si>
  <si>
    <t>NoBg_GKC_Trbd</t>
  </si>
  <si>
    <t>NoBg_GKC_Tx</t>
  </si>
  <si>
    <t>NoBg_GKC_Nmv</t>
  </si>
  <si>
    <t>NoBg_GKC_Lfp</t>
  </si>
  <si>
    <t>NoBg_GKC_Srp</t>
  </si>
  <si>
    <t>NoBg_GKC_Pas</t>
  </si>
  <si>
    <t>NoBg_GKC_XPTot</t>
  </si>
  <si>
    <t>NoBs_STKT_Tkc</t>
  </si>
  <si>
    <t>NoBs_STKT_Tk</t>
  </si>
  <si>
    <t>NoBs_STKT_Tc</t>
  </si>
  <si>
    <t>NoBs_STKT_Utd</t>
  </si>
  <si>
    <t>NoBs_STKT_Uta</t>
  </si>
  <si>
    <t>NoBs_STKT_Gkc</t>
  </si>
  <si>
    <t>NoBs_STKT_Gk</t>
  </si>
  <si>
    <t>NoBs_STKT_Gc</t>
  </si>
  <si>
    <t>NoBs_STKT_Ixg</t>
  </si>
  <si>
    <t>NoBs_STKT_Od</t>
  </si>
  <si>
    <t>NoBs_STKT_Oa</t>
  </si>
  <si>
    <t>NoBs_STKT_Ak</t>
  </si>
  <si>
    <t>NoBs_STKT_Kav</t>
  </si>
  <si>
    <t>NoBs_STKT_Ktv</t>
  </si>
  <si>
    <t>NoBs_STKT_Gb</t>
  </si>
  <si>
    <t>NoBs_STKT_Xma</t>
  </si>
  <si>
    <t>Snh_KrAkP_UY</t>
  </si>
  <si>
    <t>Snh_KrVkr_UY</t>
  </si>
  <si>
    <t>Snh_KrNh_UY</t>
  </si>
  <si>
    <t>Snh_KrT_UY</t>
  </si>
  <si>
    <t>Snh_KrX_UY</t>
  </si>
  <si>
    <t>Snh_KrVre_UY</t>
  </si>
  <si>
    <t>Snh_KrEt_UY</t>
  </si>
  <si>
    <t>Snh_KrAkU_UY</t>
  </si>
  <si>
    <t>Snh_EtIn_UY</t>
  </si>
  <si>
    <t>Snh_EtAfF_UY</t>
  </si>
  <si>
    <t>Res_Rind_RY</t>
  </si>
  <si>
    <t>Res_Rudg_RY</t>
  </si>
  <si>
    <t>Res_TotR_RY</t>
  </si>
  <si>
    <t>Res_UdAk_RY</t>
  </si>
  <si>
    <t>Res_GPi_RY</t>
  </si>
  <si>
    <t>Res_GPu_RY</t>
  </si>
  <si>
    <t>Res_RGTot_RY</t>
  </si>
  <si>
    <t>Res_Kreg_RY</t>
  </si>
  <si>
    <t>Res_Xdi_RY</t>
  </si>
  <si>
    <t>Res_UPa_RY</t>
  </si>
  <si>
    <t>Res_ImMa_RY</t>
  </si>
  <si>
    <t>Res_Xdu_RY</t>
  </si>
  <si>
    <t>Res_UGn_RY</t>
  </si>
  <si>
    <t>Res_RfS_RY</t>
  </si>
  <si>
    <t>Res_Skat_RY</t>
  </si>
  <si>
    <t>Res_RP_RY</t>
  </si>
  <si>
    <t>Bal_BO_Akac</t>
  </si>
  <si>
    <t>Bal_BO_Agb</t>
  </si>
  <si>
    <t>Bal_BO_Atkc</t>
  </si>
  <si>
    <t>Bal_BO_Autd</t>
  </si>
  <si>
    <t>Bal_BO_Auta</t>
  </si>
  <si>
    <t>Bal_BO_Aod</t>
  </si>
  <si>
    <t>Bal_BO_Aoa</t>
  </si>
  <si>
    <t>Bal_BO_Aak</t>
  </si>
  <si>
    <t>Bal_BO_Akav</t>
  </si>
  <si>
    <t>Bal_BO_Aktv</t>
  </si>
  <si>
    <t>Bal_BO_Aatp</t>
  </si>
  <si>
    <t>Bal_BO_Aia</t>
  </si>
  <si>
    <t>Bal_BO_AgbTot</t>
  </si>
  <si>
    <t>Bal_BO_Aie</t>
  </si>
  <si>
    <t>Bal_BO_Ade</t>
  </si>
  <si>
    <t>Bal_BO_Axma</t>
  </si>
  <si>
    <t>Bal_BO_Aas</t>
  </si>
  <si>
    <t>Bal_BO_Aus</t>
  </si>
  <si>
    <t>Bal_BO_Aamb</t>
  </si>
  <si>
    <t>Bal_BO_Axa</t>
  </si>
  <si>
    <t>Bal_BO_Apap</t>
  </si>
  <si>
    <t>Bal_BO_ATot</t>
  </si>
  <si>
    <t>Bal_BO_PGkc</t>
  </si>
  <si>
    <t>Bal_BO_PGiag</t>
  </si>
  <si>
    <t>Bal_BO_PGip</t>
  </si>
  <si>
    <t>Bal_BO_PGuod</t>
  </si>
  <si>
    <t>Bal_BO_PGuoa</t>
  </si>
  <si>
    <t>Bal_BO_PGxfd</t>
  </si>
  <si>
    <t>Bal_BO_PGas</t>
  </si>
  <si>
    <t>Bal_BO_PGmof</t>
  </si>
  <si>
    <t>Bal_BO_PGxap</t>
  </si>
  <si>
    <t>Bal_BO_PGpaf</t>
  </si>
  <si>
    <t>Bal_BO_PGTot</t>
  </si>
  <si>
    <t>Bal_BO_PHpf</t>
  </si>
  <si>
    <t>Bal_BO_PHus</t>
  </si>
  <si>
    <t>Bal_BO_PHrs</t>
  </si>
  <si>
    <t>Bal_BO_PHtg</t>
  </si>
  <si>
    <t>Bal_BO_PHxf</t>
  </si>
  <si>
    <t>Bal_BO_PHTot</t>
  </si>
  <si>
    <t>Bal_BO_Pek</t>
  </si>
  <si>
    <t>Bal_BO_PEaag</t>
  </si>
  <si>
    <t>Bal_BO_PEoe</t>
  </si>
  <si>
    <t>Bal_BO_PEav</t>
  </si>
  <si>
    <t>Bal_BO_PEo</t>
  </si>
  <si>
    <t>Bal_BO_PEavu</t>
  </si>
  <si>
    <t>Bal_BO_PEavs</t>
  </si>
  <si>
    <t>Bal_BO_PEavo</t>
  </si>
  <si>
    <t>Bal_BO_PExv</t>
  </si>
  <si>
    <t>Bal_BO_PExr</t>
  </si>
  <si>
    <t>Bal_BO_PElr</t>
  </si>
  <si>
    <t>Bal_BO_PEvr</t>
  </si>
  <si>
    <t>Bal_BO_PErs</t>
  </si>
  <si>
    <t>Bal_BO_PExs</t>
  </si>
  <si>
    <t>Bal_BO_PEou</t>
  </si>
  <si>
    <t>Bal_BO_PEekTot</t>
  </si>
  <si>
    <t>Bal_BO_PTot</t>
  </si>
  <si>
    <t>NoEf_Evf_EvFg</t>
  </si>
  <si>
    <t>NoEf_Evf_EvTR</t>
  </si>
  <si>
    <t>NoEf_Evf_EvTK</t>
  </si>
  <si>
    <t>NoEf_Evf_EvX</t>
  </si>
  <si>
    <t>NoEf_Evf_EvTot</t>
  </si>
  <si>
    <t>NoEf_Evf_XFAuk</t>
  </si>
  <si>
    <t>NoEf_Evf_XFAust</t>
  </si>
  <si>
    <t>NoEf_Evf_XFAX</t>
  </si>
  <si>
    <t>NoEf_Evf_XFATot</t>
  </si>
  <si>
    <t>NoEf_Evf_BEAan</t>
  </si>
  <si>
    <t>NoEf_Evf_BEAp</t>
  </si>
  <si>
    <t>NoEf_Evf_BEApr</t>
  </si>
  <si>
    <t>NoEf_Evf_BEAmt</t>
  </si>
  <si>
    <t>NoRe_RIkc_nry</t>
  </si>
  <si>
    <t>NoRe_RIut_nry</t>
  </si>
  <si>
    <t>NoRe_RIb_nry</t>
  </si>
  <si>
    <t>NoRe_RIo_nry</t>
  </si>
  <si>
    <t>NoRe_RITot_nry</t>
  </si>
  <si>
    <t>NoRe_Hvk_nry</t>
  </si>
  <si>
    <t>NoRe_Hrek_nry</t>
  </si>
  <si>
    <t>NoRe_Hak_nry</t>
  </si>
  <si>
    <t>NoRe_Hrk_nry</t>
  </si>
  <si>
    <t>NoRe_Hank_nry</t>
  </si>
  <si>
    <t>NoRe_Hxr_nry</t>
  </si>
  <si>
    <t>NoRe_HTot_nry</t>
  </si>
  <si>
    <t>NoRe_KTkc_nry</t>
  </si>
  <si>
    <t>NoRe_KTut_nry</t>
  </si>
  <si>
    <t>NoRe_RUkc_nry</t>
  </si>
  <si>
    <t>NoRe_RUig_nry</t>
  </si>
  <si>
    <t>NoRe_RUuo_nry</t>
  </si>
  <si>
    <t>NoRe_RUur_nry</t>
  </si>
  <si>
    <t>NoRe_RUek_nry</t>
  </si>
  <si>
    <t>NoRe_RUg_nry</t>
  </si>
  <si>
    <t>NoRe_RUx_nry</t>
  </si>
  <si>
    <t>NoRe_RUTot_nry</t>
  </si>
  <si>
    <t>NoRe_STkc_nry</t>
  </si>
  <si>
    <t>NoRe_STig_nry</t>
  </si>
  <si>
    <t>NoRe_GPvd_nry</t>
  </si>
  <si>
    <t>NoRe_GPb_nry</t>
  </si>
  <si>
    <t>NoRe_GPl_nry</t>
  </si>
  <si>
    <t>NoRe_GPg_nry</t>
  </si>
  <si>
    <t>NoRe_GPx_nry</t>
  </si>
  <si>
    <t>NoRe_GPTot_nry</t>
  </si>
  <si>
    <t>NoRe_KUr_nry</t>
  </si>
  <si>
    <t>NoRe_KUut_nry</t>
  </si>
  <si>
    <t>NoRe_KUo_nry</t>
  </si>
  <si>
    <t>NoRe_KUak_nry</t>
  </si>
  <si>
    <t>Res_Rat_RY</t>
  </si>
  <si>
    <t>Res_Raa_RY</t>
  </si>
  <si>
    <t>NoNt_NT_Ekes</t>
  </si>
  <si>
    <t>NoNt_NT_Anp</t>
  </si>
  <si>
    <t>NoNt_NT_Ynp</t>
  </si>
  <si>
    <t>NoNt_NT_Yuv</t>
  </si>
  <si>
    <t>NoNt_NT_Kg</t>
  </si>
  <si>
    <t>NoNt_NT_Ek</t>
  </si>
  <si>
    <t>NoNt_NT_Ugn</t>
  </si>
  <si>
    <t>NoNt_NT_Omk</t>
  </si>
  <si>
    <t>Realkreditinstitutter</t>
  </si>
  <si>
    <t>Realkredit Danmark A/S</t>
  </si>
  <si>
    <t>LR Realkredit A/S</t>
  </si>
  <si>
    <t>Nordea Kredit Realkreditaktieselskab</t>
  </si>
  <si>
    <t>NoNt_NT_UdP</t>
  </si>
  <si>
    <t>NoNt_NT_Tnr</t>
  </si>
  <si>
    <t>NoNt_NT_Sse</t>
  </si>
  <si>
    <t>NoNt_NT_Sp</t>
  </si>
  <si>
    <t>NoNt_NT_Rri</t>
  </si>
  <si>
    <t>NoNt_NT_RiTot</t>
  </si>
  <si>
    <t>NoNt_NT_Mkap</t>
  </si>
  <si>
    <t>NoNt_NT_Kp</t>
  </si>
  <si>
    <t>NoNt_NT_Kk</t>
  </si>
  <si>
    <t>NoNt_NT_Iomk</t>
  </si>
  <si>
    <t>NoNt_NT_Ind</t>
  </si>
  <si>
    <t>NoNt_NT_GEk</t>
  </si>
  <si>
    <t>NoNt_NT_Ekfs</t>
  </si>
  <si>
    <t>DLR Kredit A/S</t>
  </si>
  <si>
    <t>Nykredit Realkredit A/S</t>
  </si>
  <si>
    <t>TOTALKREDIT A/S</t>
  </si>
  <si>
    <t>NoRu_ejdS_UN</t>
  </si>
  <si>
    <t>NoRu_ejdL_ET</t>
  </si>
  <si>
    <t>NoRu_RF3_UN</t>
  </si>
  <si>
    <t>NoRu_RFtO3_Ned</t>
  </si>
  <si>
    <t>NoRu_ejdA_ET</t>
  </si>
  <si>
    <t>NoRu_RLI_UN</t>
  </si>
  <si>
    <t>NoRu_RLR_Ned</t>
  </si>
  <si>
    <t>NoRu_RFt1_ET</t>
  </si>
  <si>
    <t>NoRu_ejdE_ET</t>
  </si>
  <si>
    <t>NoRu_ejdO_ET</t>
  </si>
  <si>
    <t>NoRu_RLF_UN</t>
  </si>
  <si>
    <t>NoRu_RF1_ET</t>
  </si>
  <si>
    <t>NoRu_RFO3_Ned</t>
  </si>
  <si>
    <t>NoRu_RFt3_UN</t>
  </si>
  <si>
    <t>NoRu_ejdE_UN</t>
  </si>
  <si>
    <t>NoRu_ejdF_Ned</t>
  </si>
  <si>
    <t>NoRu_ejdF_ET</t>
  </si>
  <si>
    <t>NoRu_ejdS_Ned</t>
  </si>
  <si>
    <t>NoRu_ejdA_Ned</t>
  </si>
  <si>
    <t>NoRu_ejdK_Ned</t>
  </si>
  <si>
    <t>NoRu_ejdL_Ned</t>
  </si>
  <si>
    <t>NoRu_RLF_ET</t>
  </si>
  <si>
    <t>NoRu_RF1_UN</t>
  </si>
  <si>
    <t>NoRu_RF2_Ned</t>
  </si>
  <si>
    <t>NoRu_RF3_ET</t>
  </si>
  <si>
    <t>NoRu_RFt1_UN</t>
  </si>
  <si>
    <t>NoRu_RFt2_Ned</t>
  </si>
  <si>
    <t>NoRu_RFt3_ET</t>
  </si>
  <si>
    <t>NoRu_PMr_UN</t>
  </si>
  <si>
    <t>NoRu_PMr_ET</t>
  </si>
  <si>
    <t>NoRu_PMrGm_UN</t>
  </si>
  <si>
    <t>NoRu_ejdS_ET</t>
  </si>
  <si>
    <t>NoRu_ejdA_UN</t>
  </si>
  <si>
    <t>NoRu_ejdU_UN</t>
  </si>
  <si>
    <t>NoRu_ejdU_ET</t>
  </si>
  <si>
    <t>NoRu_ejdK_ET</t>
  </si>
  <si>
    <t>NoRu_ejdL_UN</t>
  </si>
  <si>
    <t>NoRu_ejdO_UN</t>
  </si>
  <si>
    <t>NoRu_ejdO_Ned</t>
  </si>
  <si>
    <t>NoRu_ejdTot_Ned</t>
  </si>
  <si>
    <t>NoRu_affL_UN</t>
  </si>
  <si>
    <t>NoRu_affL_ET</t>
  </si>
  <si>
    <t>NoRu_RLI_Ned</t>
  </si>
  <si>
    <t>NoRu_RLI_ET</t>
  </si>
  <si>
    <t>NoRu_PMrG_Ned</t>
  </si>
  <si>
    <t>NoRu_PMrGu_UN</t>
  </si>
  <si>
    <t>NoRu_PMrGu_ET</t>
  </si>
  <si>
    <t>NoRu_PMrX_UN</t>
  </si>
  <si>
    <t>NoRu_PMrX_Ned</t>
  </si>
  <si>
    <t>NoRu_PMrTot_UN</t>
  </si>
  <si>
    <t>NoRu_PMrTot_Ned</t>
  </si>
  <si>
    <t>NoRu_PMrTot_ET</t>
  </si>
  <si>
    <t>NoRu_ejdE_Ned</t>
  </si>
  <si>
    <t>NoRu_ejdF_UN</t>
  </si>
  <si>
    <t>NoRu_ejdU_Ned</t>
  </si>
  <si>
    <t>NoRu_ejdI_UN</t>
  </si>
  <si>
    <t>NoRu_ejdI_Ned</t>
  </si>
  <si>
    <t>NoRu_ejdI_ET</t>
  </si>
  <si>
    <t>NoRu_ejdK_UN</t>
  </si>
  <si>
    <t>NoRu_ejdTot_UN</t>
  </si>
  <si>
    <t>NoRu_ejdTot_ET</t>
  </si>
  <si>
    <t>NoRu_affL_Ned</t>
  </si>
  <si>
    <t>NoRu_RLF_Ned</t>
  </si>
  <si>
    <t>NoRu_RLR_UN</t>
  </si>
  <si>
    <t>NoRu_RLR_ET</t>
  </si>
  <si>
    <t>NoRu_RF1_Ned</t>
  </si>
  <si>
    <t>NoRu_RF2_UN</t>
  </si>
  <si>
    <t>NoRu_RF2_ET</t>
  </si>
  <si>
    <t>NoRu_RF3_Ned</t>
  </si>
  <si>
    <t>NoRu_RFO3_UN</t>
  </si>
  <si>
    <t>NoRu_RFO3_ET</t>
  </si>
  <si>
    <t>NoRu_RFt1_Ned</t>
  </si>
  <si>
    <t>NoRu_RFt2_UN</t>
  </si>
  <si>
    <t>NoRu_RFt2_ET</t>
  </si>
  <si>
    <t>NoRu_RFt3_Ned</t>
  </si>
  <si>
    <t>NoRu_RFtO3_UN</t>
  </si>
  <si>
    <t>NoRu_RFtO3_ET</t>
  </si>
  <si>
    <t>NoRu_PMr_Ned</t>
  </si>
  <si>
    <t>NoRu_PMrG_UN</t>
  </si>
  <si>
    <t>NoRu_PMrG_ET</t>
  </si>
  <si>
    <t>NoRu_PMrGu_Ned</t>
  </si>
  <si>
    <t>NoRu_PMrX_ET</t>
  </si>
  <si>
    <t>Ssb_Ned_Ind</t>
  </si>
  <si>
    <t>NoNt_NT_Vki1</t>
  </si>
  <si>
    <t>Ssb_KrU_Ind</t>
  </si>
  <si>
    <t>Ssb_BeX_Ant</t>
  </si>
  <si>
    <t>Ssb_BeTot_Ant</t>
  </si>
  <si>
    <t>Ssb_KrP_Ind</t>
  </si>
  <si>
    <t>Ssb_KrP_Udl</t>
  </si>
  <si>
    <t>Ssb_KrU_Udl</t>
  </si>
  <si>
    <t>Ssb_BeK_Ant</t>
  </si>
  <si>
    <t>NoNt_NT_Uek</t>
  </si>
  <si>
    <t>NoNt_NT_Vpo</t>
  </si>
  <si>
    <t>NoBm_ATot_TV</t>
  </si>
  <si>
    <t>NoBk_EfTgh_XV</t>
  </si>
  <si>
    <t>NoBk_ONU_TV</t>
  </si>
  <si>
    <t>NoBm_Aoa_TV</t>
  </si>
  <si>
    <t>NoBm_Puo_TV</t>
  </si>
  <si>
    <t>NoBm_Aod_AV</t>
  </si>
  <si>
    <t>NoBk_hKred_TV</t>
  </si>
  <si>
    <t>NoBk_hKred_AV</t>
  </si>
  <si>
    <t>NoBm_ATot_AV</t>
  </si>
  <si>
    <t>NoBk_EfTgh_TV</t>
  </si>
  <si>
    <t>NoBk_BBU_AV</t>
  </si>
  <si>
    <t>NoBm_Pig_AV</t>
  </si>
  <si>
    <t>NoBk_hKre_TV</t>
  </si>
  <si>
    <t>NoBm_Puo_AV</t>
  </si>
  <si>
    <t>NoBk_ONU_AV</t>
  </si>
  <si>
    <t>NoBm_PTot_TV</t>
  </si>
  <si>
    <t>NoBm_Atkc_TV</t>
  </si>
  <si>
    <t>NoBk_ONton_AV</t>
  </si>
  <si>
    <t>NoBm_Aod_TV</t>
  </si>
  <si>
    <t>NoBk_BVP_AV</t>
  </si>
  <si>
    <t>NoBk_BBU_TV</t>
  </si>
  <si>
    <t>NoBm_Aoa_AV</t>
  </si>
  <si>
    <t>NoBm_Pgkc_TV</t>
  </si>
  <si>
    <t>NoBm_Pgkc_AV</t>
  </si>
  <si>
    <t>NoBm_Pig_TV</t>
  </si>
  <si>
    <t>NoBk_EfTgh_AV</t>
  </si>
  <si>
    <t>NoBm_PTot_AV</t>
  </si>
  <si>
    <t>NoBm_Atkc_AV</t>
  </si>
  <si>
    <t>NoBk_hKre_AV</t>
  </si>
  <si>
    <t>NoBm_Autd_TV</t>
  </si>
  <si>
    <t>NoBm_Autd_AV</t>
  </si>
  <si>
    <t>NoBk_BVP_TV</t>
  </si>
  <si>
    <t>NoBm_Auta_TV</t>
  </si>
  <si>
    <t>NoBm_Auta_AV</t>
  </si>
  <si>
    <t>NoBk_SAU_AV</t>
  </si>
  <si>
    <t>NoBk_ONr_TV</t>
  </si>
  <si>
    <t>NoBk_SAPt_TV</t>
  </si>
  <si>
    <t>NoBk_ONP_AV</t>
  </si>
  <si>
    <t>NoBk_ONak_TV</t>
  </si>
  <si>
    <t>NoBr_UOe_RO</t>
  </si>
  <si>
    <t>NoBk_SAP_AV</t>
  </si>
  <si>
    <t>NoBk_SAPv_TV</t>
  </si>
  <si>
    <t>NoBk_SAPv_AV</t>
  </si>
  <si>
    <t>NoBk_SAPt_AV</t>
  </si>
  <si>
    <t>NoBk_SAPa_AV</t>
  </si>
  <si>
    <t>NoBk_ONP_TV</t>
  </si>
  <si>
    <t>NoBk_ONUd_TV</t>
  </si>
  <si>
    <t>NoBk_ONUd_AV</t>
  </si>
  <si>
    <t>NoBr_UOn_RO</t>
  </si>
  <si>
    <t>NoBr_UOn_XV</t>
  </si>
  <si>
    <t>NoBr_UOd_RO</t>
  </si>
  <si>
    <t>NoBr_UOTot_RO</t>
  </si>
  <si>
    <t>NoBr_UOp_RO</t>
  </si>
  <si>
    <t>NoBr_UOu_RO</t>
  </si>
  <si>
    <t>NoBk_SAP_TV</t>
  </si>
  <si>
    <t>NoBk_SAU_TV</t>
  </si>
  <si>
    <t>NoBk_ONVr_TV</t>
  </si>
  <si>
    <t>NoBk_ONVr_AV</t>
  </si>
  <si>
    <t>NoBk_ONr_AV</t>
  </si>
  <si>
    <t>Ssb_Ny_Udl</t>
  </si>
  <si>
    <t>NoNt_NT_Uni</t>
  </si>
  <si>
    <t>NoNt_NT_BIva</t>
  </si>
  <si>
    <t>NoNt_NT_BBra</t>
  </si>
  <si>
    <t>NoNt_NT_Vri</t>
  </si>
  <si>
    <t>NoNt_NT_Ak</t>
  </si>
  <si>
    <t>NoNt_NT_BkU</t>
  </si>
  <si>
    <t>Ssb_Ny_Ind</t>
  </si>
  <si>
    <t>Ssb_Ned_Udl</t>
  </si>
  <si>
    <t>NoNt_NT_BYra</t>
  </si>
  <si>
    <t>NoNt_NT_BUa</t>
  </si>
  <si>
    <t>NoNt_NT_BBia</t>
  </si>
  <si>
    <t>NoBk_KiM_TV</t>
  </si>
  <si>
    <t>NoBk_ONyon_AV</t>
  </si>
  <si>
    <t>NoBk_ONton_TV</t>
  </si>
  <si>
    <t>NoBk_ONfa_AV</t>
  </si>
  <si>
    <t>NoBk_SAPa_TV</t>
  </si>
  <si>
    <t>NoBk_ONak_AV</t>
  </si>
  <si>
    <t>NoNt_NT_Kmi</t>
  </si>
  <si>
    <t>NoNt_NT_AAa</t>
  </si>
  <si>
    <t>NoNt_NT_AFa</t>
  </si>
  <si>
    <t>NoNt_NT_FuA</t>
  </si>
  <si>
    <t>NoRu_PMrGm_Ned</t>
  </si>
  <si>
    <t>NoRu_PMrGm_ET</t>
  </si>
  <si>
    <t>NoRu_ejdX_Ned</t>
  </si>
  <si>
    <t>NoRu_ejdX_UN</t>
  </si>
  <si>
    <t>NoRu_ejdX_ET</t>
  </si>
  <si>
    <t>NoBr_UOe_XV</t>
  </si>
  <si>
    <t>NoBr_UOTot_XV</t>
  </si>
  <si>
    <t>NoBr_UOp_XV</t>
  </si>
  <si>
    <t>NoBr_UOu_XV</t>
  </si>
  <si>
    <t>NoNt_NT_Gak</t>
  </si>
  <si>
    <t>Tabel 2.1</t>
  </si>
  <si>
    <t>Tabel 2.2</t>
  </si>
  <si>
    <t>Tabel 2.3</t>
  </si>
  <si>
    <t>Tabel 2.10</t>
  </si>
  <si>
    <t>Tabel 2.12</t>
  </si>
  <si>
    <t>Tabel 1.1</t>
  </si>
  <si>
    <t>Tabel 1.2</t>
  </si>
  <si>
    <t>Tabel 2.5</t>
  </si>
  <si>
    <t>Tabel 2.6</t>
  </si>
  <si>
    <t>Tabel 2.7</t>
  </si>
  <si>
    <t>Tabel 2.11</t>
  </si>
  <si>
    <t>Udlån 1.000 kr</t>
  </si>
  <si>
    <t>Tabel 2.4</t>
  </si>
  <si>
    <t>Res</t>
  </si>
  <si>
    <t>Bal</t>
  </si>
  <si>
    <t>NoEf</t>
  </si>
  <si>
    <t>NoRe</t>
  </si>
  <si>
    <t>NoBk</t>
  </si>
  <si>
    <t>NoBm</t>
  </si>
  <si>
    <t>NoRu</t>
  </si>
  <si>
    <t>Tabel 2.8</t>
  </si>
  <si>
    <t>Tabel 2.9</t>
  </si>
  <si>
    <t>Tabel 2.14</t>
  </si>
  <si>
    <t>Tabel 2.13</t>
  </si>
  <si>
    <t>Tabel 3.1</t>
  </si>
  <si>
    <t>Tabel 3.2</t>
  </si>
  <si>
    <t>Tabel 3.3</t>
  </si>
  <si>
    <t>Bilag 4.1</t>
  </si>
  <si>
    <t>Tabel 1.1 Resultatoplysninger for realkreditinstitutter</t>
  </si>
  <si>
    <t xml:space="preserve"> Tabel 1.2 Balanceoplysninger</t>
  </si>
  <si>
    <t>Kapitel 1 - Resultatopgørelse og balance</t>
  </si>
  <si>
    <t>Tabel 2.1 Kapitalbevægelser</t>
  </si>
  <si>
    <t>Oplysninger om bevægelser i egenkapital</t>
  </si>
  <si>
    <t>Kapitalbevægelser</t>
  </si>
  <si>
    <t>Tabel 2.2 - Solvensopgørelse</t>
  </si>
  <si>
    <t>Tabel 2.3 - Garantier mv.</t>
  </si>
  <si>
    <t>Garantier mv.</t>
  </si>
  <si>
    <t>Realkreditudlån fordelt på ejendomskategorier og lånetype</t>
  </si>
  <si>
    <t>Tabel 2.4 - Realkreditudlån fordelt på ejendomskategorier og lånetype</t>
  </si>
  <si>
    <t>Tabel 2.5 - Resultatoplysninger</t>
  </si>
  <si>
    <t xml:space="preserve">Solvensopgørelse </t>
  </si>
  <si>
    <t>Balanceoplysninger - immaterielle aktiver</t>
  </si>
  <si>
    <t>Balanceoplysninger - grunde og bygninger</t>
  </si>
  <si>
    <t>Noba</t>
  </si>
  <si>
    <t>Tabel 2.9 - Balanceoplysninger - Grunde og bygninger</t>
  </si>
  <si>
    <t>Tabel 2.6 - Balanceoplysninger</t>
  </si>
  <si>
    <t>Tabel 2.7 - Kapitalandele i tilknyttede og associerede virksomheder</t>
  </si>
  <si>
    <t>Nobt</t>
  </si>
  <si>
    <t>Tabel 2.10 - Realkreditobligationer og andre værdipapirer udstedt mod pant i fast ejendom</t>
  </si>
  <si>
    <t>Realkreditobligationer og andre værdipapirer udstedt mod pant i fast ejendom</t>
  </si>
  <si>
    <t>Tabel 2.11 - Gæld og andre passiver</t>
  </si>
  <si>
    <t>Gæld og andre passiver</t>
  </si>
  <si>
    <t>Ægte salgs- og tilbagekøbsforretninger smat ægte købs- og tilbagesalgsforretninger</t>
  </si>
  <si>
    <t>Tabel 2.12 - Ægte salgs- og tilbagekøbsforretninger samt ægte købs- og tilbagesalgsforretninger</t>
  </si>
  <si>
    <t>Mellemværende med tilknyttede og associerede virksomheder mv.</t>
  </si>
  <si>
    <t>Tabel 2.13 - Mellemværende med tilknyttede og associerede virksomheder mv.</t>
  </si>
  <si>
    <t xml:space="preserve">Nedskrivninger/hensættelser </t>
  </si>
  <si>
    <t>Tabel 2.14 - Nedskrivninger/hensættelser</t>
  </si>
  <si>
    <t>Tabel 2.15</t>
  </si>
  <si>
    <t>Tabel 2.15 Struktur og beskæftigelse</t>
  </si>
  <si>
    <t>ssb</t>
  </si>
  <si>
    <t>Register</t>
  </si>
  <si>
    <t>bal</t>
  </si>
  <si>
    <t>Tilbage til indholdsfortegnelse</t>
  </si>
  <si>
    <t>Reg.nr.</t>
  </si>
  <si>
    <t>D</t>
  </si>
  <si>
    <t>L</t>
  </si>
  <si>
    <t>N</t>
  </si>
  <si>
    <t>R</t>
  </si>
  <si>
    <t>T</t>
  </si>
  <si>
    <t>Totalkredit A/S</t>
  </si>
  <si>
    <t>Tabel 3.1 Resultatoplysninger</t>
  </si>
  <si>
    <t>Tabel 3.2 - Balanceoplysninger</t>
  </si>
  <si>
    <t xml:space="preserve"> </t>
  </si>
  <si>
    <t>_TYPE_</t>
  </si>
  <si>
    <t>_FREQ_</t>
  </si>
  <si>
    <t>SEKTOR</t>
  </si>
  <si>
    <t>cellenavn</t>
  </si>
  <si>
    <t>cellefelt</t>
  </si>
  <si>
    <t>un</t>
  </si>
  <si>
    <t>ned</t>
  </si>
  <si>
    <t>kolonnenavne</t>
  </si>
  <si>
    <t>Tv</t>
  </si>
  <si>
    <t>GO</t>
  </si>
  <si>
    <t>kolonne navne</t>
  </si>
  <si>
    <t>Regnr</t>
  </si>
  <si>
    <t>Vælg selskab</t>
  </si>
  <si>
    <t>BeEk_BEk_OUOU</t>
  </si>
  <si>
    <t>BeEk_BEk_Fx</t>
  </si>
  <si>
    <t>BeEk_BEk_OUUU</t>
  </si>
  <si>
    <t>BeEk_BEk_BehKa</t>
  </si>
  <si>
    <t>BeEk_BEk_TotEK</t>
  </si>
  <si>
    <t>BeEk_BEk_OUX</t>
  </si>
  <si>
    <t>BeEk_BEk_FUd</t>
  </si>
  <si>
    <t>BeEk_BEk_OUaEK</t>
  </si>
  <si>
    <t>BeEk_BEk_OUP</t>
  </si>
  <si>
    <t>BeEk_BEk_OUF</t>
  </si>
  <si>
    <t>BeEk_BEk_ARDB</t>
  </si>
  <si>
    <t>BeEk_BEk_ARF</t>
  </si>
  <si>
    <t>BeEk_BEk_OUT</t>
  </si>
  <si>
    <t>BeEk_BEk_AREK</t>
  </si>
  <si>
    <t>BeEk_BEk_ART</t>
  </si>
  <si>
    <t>BeEk_BEk_OUrv</t>
  </si>
  <si>
    <t>BeEk_BEk_OUY</t>
  </si>
  <si>
    <t>BeEk_BEk_ARKK</t>
  </si>
  <si>
    <t>BeEk_BEk_ARX</t>
  </si>
  <si>
    <t>BeEk_BEk_OUEK</t>
  </si>
  <si>
    <t>BeEk_BEk_ARP</t>
  </si>
  <si>
    <t>BeEk_BEk_ARU</t>
  </si>
  <si>
    <t>BeEk_BEk_ARrv</t>
  </si>
  <si>
    <t>BeEk_BEk_OEF</t>
  </si>
  <si>
    <t>BeEk_BEk_AVP</t>
  </si>
  <si>
    <t>BeEk_BEk_aagU</t>
  </si>
  <si>
    <t>BeEk_BEk_OEU</t>
  </si>
  <si>
    <t>BeEk_BEk_OEE</t>
  </si>
  <si>
    <t>BeEk_BEk_AVrg</t>
  </si>
  <si>
    <t>BeEk_BEk_AVT</t>
  </si>
  <si>
    <t>BeEk_BEk_OErv</t>
  </si>
  <si>
    <t>BeEk_BEk_OEX</t>
  </si>
  <si>
    <t>BeEk_BEk_OEP</t>
  </si>
  <si>
    <t>BeEk_BEk_AVU</t>
  </si>
  <si>
    <t>BeEk_BEk_AVF</t>
  </si>
  <si>
    <t>BeEk_BEk_OEOs</t>
  </si>
  <si>
    <t>BeEk_BEk_AVE</t>
  </si>
  <si>
    <t>BeEk_BEk_AVrr</t>
  </si>
  <si>
    <t>BeEk_BEk_AVTb</t>
  </si>
  <si>
    <t>BeEk_BEk_AVX</t>
  </si>
  <si>
    <t>BeEk_BEk_TotIO</t>
  </si>
  <si>
    <t>BeEk_BEk_UdFu</t>
  </si>
  <si>
    <t>BeEk_BEk_aagP</t>
  </si>
  <si>
    <t>BeEk_BEk_NyK</t>
  </si>
  <si>
    <t>BeEk_BEk_UdFo</t>
  </si>
  <si>
    <t>BeEk_BEk_UdNed</t>
  </si>
  <si>
    <t>Virksomhedstype</t>
  </si>
  <si>
    <t xml:space="preserve">Tabel 3.3 - Garantier mv. </t>
  </si>
  <si>
    <t>Kapitel 2 - Noter og specifikationer </t>
  </si>
  <si>
    <t>Kapitel 3 - Årsregnskaber - Enkeltregnskaber </t>
  </si>
  <si>
    <t>Kapitel 4 - Register over årsregnskaber </t>
  </si>
  <si>
    <t>l</t>
  </si>
  <si>
    <t>9.1</t>
  </si>
  <si>
    <t>Forskellige kreditorer</t>
  </si>
  <si>
    <t>Fkr</t>
  </si>
  <si>
    <t>9.2</t>
  </si>
  <si>
    <t>Ikke hævet udbytte/rente af garantikapital fra tidligere år</t>
  </si>
  <si>
    <t>EjUR</t>
  </si>
  <si>
    <t>9.3</t>
  </si>
  <si>
    <t>Tantieme til repræsentantskab, bestyrelse og direktion</t>
  </si>
  <si>
    <t>Trbd</t>
  </si>
  <si>
    <t>9.4</t>
  </si>
  <si>
    <t>Tantieme til andre ansatte i instituttet</t>
  </si>
  <si>
    <t>Tx</t>
  </si>
  <si>
    <t>9.5</t>
  </si>
  <si>
    <t>Negativ markedsværdi af afledte finansielle instrumenter mv.</t>
  </si>
  <si>
    <t>Nmv</t>
  </si>
  <si>
    <t>9.6</t>
  </si>
  <si>
    <t>Leasingforpligtelser</t>
  </si>
  <si>
    <t>Lfp</t>
  </si>
  <si>
    <t>9.7</t>
  </si>
  <si>
    <t>Skyldige renter og provision</t>
  </si>
  <si>
    <t>Srp</t>
  </si>
  <si>
    <t>9.8</t>
  </si>
  <si>
    <t>Øvrige passiver</t>
  </si>
  <si>
    <t>Pas</t>
  </si>
  <si>
    <t>Andre passiver i alt</t>
  </si>
  <si>
    <t>XPTot</t>
  </si>
  <si>
    <t>Lån mv.
(året)
1.000 kr.</t>
  </si>
  <si>
    <t>Sikkerheds-
stillelser
(året)
1.000 kr.</t>
  </si>
  <si>
    <t>SY</t>
  </si>
  <si>
    <t>Repræsentantskab</t>
  </si>
  <si>
    <t>Revisionshonorar</t>
  </si>
  <si>
    <t>Samlet honorar til de generalforsamlingsvalgte revisionsvirksomheder, 
der udfører den lovpligtige revision</t>
  </si>
  <si>
    <t>Rev</t>
  </si>
  <si>
    <t>Heraf andre ydelser end revision</t>
  </si>
  <si>
    <t>Bilag 4.1 - register over årsregnskab</t>
  </si>
  <si>
    <t>Tabel 2.8- Balance oplysninger Immaterielle aktiver</t>
  </si>
  <si>
    <t>Direktion, bestyrelse og repræsentantskab.
Størrelsen af lån, kaution eller garantier samt tilhørende sikkerhedsstillelser stiftet for nedennævnte ledelsesmedlemmer</t>
  </si>
  <si>
    <t>Di</t>
  </si>
  <si>
    <t>Be</t>
  </si>
  <si>
    <t>Re</t>
  </si>
  <si>
    <t>ReTot</t>
  </si>
  <si>
    <t>ReX</t>
  </si>
  <si>
    <t>Nord</t>
  </si>
  <si>
    <t>ly</t>
  </si>
  <si>
    <t>NoRd_ReX_Rev</t>
  </si>
  <si>
    <t>NoRd_ReTot_Rev</t>
  </si>
  <si>
    <t>NoRd_Re_LY</t>
  </si>
  <si>
    <t>NoRd_Di_LY</t>
  </si>
  <si>
    <t>NoRd_Be_LY</t>
  </si>
  <si>
    <t>NoRd_Be_SY</t>
  </si>
  <si>
    <t>NoRd_Di_SY</t>
  </si>
  <si>
    <t xml:space="preserve">1.000 kr </t>
  </si>
  <si>
    <t>NoBg_GKC_ObRTot</t>
  </si>
  <si>
    <t>NoBg_GKC_ObRu3</t>
  </si>
  <si>
    <t>NoBg_GKC_ObRu6</t>
  </si>
  <si>
    <t>NoBg_GKC_ObRu12</t>
  </si>
  <si>
    <t>NoBg_GKC_ObRo12</t>
  </si>
  <si>
    <t>Nedskrivninger/hensættelser på udlån og garantidebitorer</t>
  </si>
  <si>
    <t>Endeligt tabt (afskrevet) ikke tidligere nedskrevet/hensat</t>
  </si>
  <si>
    <t>NedAkP</t>
  </si>
  <si>
    <t>NedVkr</t>
  </si>
  <si>
    <t>NedNh</t>
  </si>
  <si>
    <t>NedT</t>
  </si>
  <si>
    <t>NedX</t>
  </si>
  <si>
    <t>NedVre</t>
  </si>
  <si>
    <t>NedEt</t>
  </si>
  <si>
    <t>NedAkU</t>
  </si>
  <si>
    <t>Res_TiPR_RY</t>
  </si>
  <si>
    <t>Res_TiX_RY</t>
  </si>
  <si>
    <t>Res_TiTot_RY</t>
  </si>
  <si>
    <t>BeEk_BEk_FRH</t>
  </si>
  <si>
    <t>Snh_NedAkP_UY</t>
  </si>
  <si>
    <t>Snh_NedVkr_UY</t>
  </si>
  <si>
    <t>Snh_NedNh_UY</t>
  </si>
  <si>
    <t>Snh_NedT_UY</t>
  </si>
  <si>
    <t>Snh_NedX_UY</t>
  </si>
  <si>
    <t>Snh_NedVre_UY</t>
  </si>
  <si>
    <t>Snh_NedEt_UY</t>
  </si>
  <si>
    <t>Snh_NedAkU_UY</t>
  </si>
  <si>
    <t>NoRe_GPMfd_nry</t>
  </si>
  <si>
    <t>BeEk_BEk_FRG</t>
  </si>
  <si>
    <t>NoRu_ejdE_UN1</t>
  </si>
  <si>
    <t>NoRu_ejdE_UN2</t>
  </si>
  <si>
    <t>NoRu_ejdE_UN2S</t>
  </si>
  <si>
    <t>NoRu_ejdE_UN3</t>
  </si>
  <si>
    <t>NoRu_ejdE_Ned1</t>
  </si>
  <si>
    <t>NoRu_ejdE_Ned2</t>
  </si>
  <si>
    <t>NoRu_ejdE_Ned2S</t>
  </si>
  <si>
    <t>NoRu_ejdE_Ned3</t>
  </si>
  <si>
    <t>NoRu_ejdE_ET3</t>
  </si>
  <si>
    <t>NoRu_ejdF_UN1</t>
  </si>
  <si>
    <t>NoRu_ejdF_UN2</t>
  </si>
  <si>
    <t>NoRu_ejdF_UN2S</t>
  </si>
  <si>
    <t>NoRu_ejdF_UN3</t>
  </si>
  <si>
    <t>NoRu_ejdF_Ned1</t>
  </si>
  <si>
    <t>NoRu_ejdF_Ned2</t>
  </si>
  <si>
    <t>NoRu_ejdF_Ned2S</t>
  </si>
  <si>
    <t>NoRu_ejdF_Ned3</t>
  </si>
  <si>
    <t>NoRu_ejdS_UN1</t>
  </si>
  <si>
    <t>NoRu_ejdS_UN2</t>
  </si>
  <si>
    <t>NoRu_ejdS_UN2S</t>
  </si>
  <si>
    <t>NoRu_ejdS_UN3</t>
  </si>
  <si>
    <t>NoRu_ejdS_Ned1</t>
  </si>
  <si>
    <t>NoRu_ejdS_Ned2</t>
  </si>
  <si>
    <t>NoRu_ejdS_Ned2S</t>
  </si>
  <si>
    <t>NoRu_ejdS_Ned3</t>
  </si>
  <si>
    <t>NoRu_ejdA_UN1</t>
  </si>
  <si>
    <t>NoRu_ejdA_UN2</t>
  </si>
  <si>
    <t>NoRu_ejdA_UN2S</t>
  </si>
  <si>
    <t>NoRu_ejdA_UN3</t>
  </si>
  <si>
    <t>NoRu_ejdA_Ned1</t>
  </si>
  <si>
    <t>NoRu_ejdA_Ned2</t>
  </si>
  <si>
    <t>NoRu_ejdA_Ned2S</t>
  </si>
  <si>
    <t>NoRu_ejdA_Ned3</t>
  </si>
  <si>
    <t>NoRu_ejdU_UN1</t>
  </si>
  <si>
    <t>NoRu_ejdU_UN2</t>
  </si>
  <si>
    <t>NoRu_ejdU_UN2S</t>
  </si>
  <si>
    <t>NoRu_ejdU_UN3</t>
  </si>
  <si>
    <t>NoRu_ejdU_Ned1</t>
  </si>
  <si>
    <t>NoRu_ejdU_Ned2</t>
  </si>
  <si>
    <t>NoRu_ejdU_Ned2S</t>
  </si>
  <si>
    <t>NoRu_ejdU_Ned3</t>
  </si>
  <si>
    <t>NoRu_ejdU_ET3</t>
  </si>
  <si>
    <t>NoRu_ejdI_UN1</t>
  </si>
  <si>
    <t>NoRu_ejdI_UN2</t>
  </si>
  <si>
    <t>NoRu_ejdI_UN2S</t>
  </si>
  <si>
    <t>NoRu_ejdI_UN3</t>
  </si>
  <si>
    <t>NoRu_ejdI_Ned1</t>
  </si>
  <si>
    <t>NoRu_ejdI_Ned2</t>
  </si>
  <si>
    <t>NoRu_ejdI_Ned2S</t>
  </si>
  <si>
    <t>NoRu_ejdI_Ned3</t>
  </si>
  <si>
    <t>NoRu_ejdK_UN1</t>
  </si>
  <si>
    <t>NoRu_ejdK_UN2</t>
  </si>
  <si>
    <t>NoRu_ejdK_UN2S</t>
  </si>
  <si>
    <t>NoRu_ejdK_UN3</t>
  </si>
  <si>
    <t>NoRu_ejdK_Ned1</t>
  </si>
  <si>
    <t>NoRu_ejdK_Ned2</t>
  </si>
  <si>
    <t>NoRu_ejdK_Ned2S</t>
  </si>
  <si>
    <t>NoRu_ejdK_Ned3</t>
  </si>
  <si>
    <t>NoRu_ejdK_ET3</t>
  </si>
  <si>
    <t>NoRu_ejdL_UN1</t>
  </si>
  <si>
    <t>NoRu_ejdL_UN2</t>
  </si>
  <si>
    <t>NoRu_ejdL_UN2S</t>
  </si>
  <si>
    <t>NoRu_ejdL_UN3</t>
  </si>
  <si>
    <t>NoRu_ejdL_Ned1</t>
  </si>
  <si>
    <t>NoRu_ejdL_Ned2</t>
  </si>
  <si>
    <t>NoRu_ejdL_Ned2S</t>
  </si>
  <si>
    <t>NoRu_ejdL_Ned3</t>
  </si>
  <si>
    <t>NoRu_ejdL_ET3</t>
  </si>
  <si>
    <t>NoRu_ejdO_UN1</t>
  </si>
  <si>
    <t>NoRu_ejdO_UN2</t>
  </si>
  <si>
    <t>NoRu_ejdO_UN2S</t>
  </si>
  <si>
    <t>NoRu_ejdO_UN3</t>
  </si>
  <si>
    <t>NoRu_ejdO_Ned1</t>
  </si>
  <si>
    <t>NoRu_ejdO_Ned2</t>
  </si>
  <si>
    <t>NoRu_ejdO_Ned2S</t>
  </si>
  <si>
    <t>NoRu_ejdO_Ned3</t>
  </si>
  <si>
    <t>NoRu_ejdX_UN1</t>
  </si>
  <si>
    <t>NoRu_ejdX_UN2</t>
  </si>
  <si>
    <t>NoRu_ejdX_UN2S</t>
  </si>
  <si>
    <t>NoRu_ejdX_UN3</t>
  </si>
  <si>
    <t>NoRu_ejdX_Ned1</t>
  </si>
  <si>
    <t>NoRu_ejdX_Ned2</t>
  </si>
  <si>
    <t>NoRu_ejdX_Ned2S</t>
  </si>
  <si>
    <t>NoRu_ejdX_Ned3</t>
  </si>
  <si>
    <t>NoRu_ejdX_ET3</t>
  </si>
  <si>
    <t>NoRu_ejdTot_UN1</t>
  </si>
  <si>
    <t>NoRu_ejdTot_UN2</t>
  </si>
  <si>
    <t>NoRu_ejdTot_UN2S</t>
  </si>
  <si>
    <t>NoRu_ejdTot_UN3</t>
  </si>
  <si>
    <t>NoRu_ejdTot_Ned1</t>
  </si>
  <si>
    <t>NoRu_ejdTot_Ned2</t>
  </si>
  <si>
    <t>NoRu_ejdTot_Ned2S</t>
  </si>
  <si>
    <t>NoRu_ejdTot_Ned3</t>
  </si>
  <si>
    <t>NoRu_ejdTot_ET1</t>
  </si>
  <si>
    <t>NoRu_ejdTot_ET2</t>
  </si>
  <si>
    <t>NoRu_ejdTot_ET2S</t>
  </si>
  <si>
    <t>NoRu_ejdTot_ET3</t>
  </si>
  <si>
    <t>NoRu_affL_UN1</t>
  </si>
  <si>
    <t>NoRu_affL_UN2</t>
  </si>
  <si>
    <t>NoRu_affL_UN2S</t>
  </si>
  <si>
    <t>NoRu_affL_UN3</t>
  </si>
  <si>
    <t>NoRu_affL_Ned1</t>
  </si>
  <si>
    <t>NoRu_affL_Ned2</t>
  </si>
  <si>
    <t>NoRu_affL_Ned2S</t>
  </si>
  <si>
    <t>NoRu_affL_Ned3</t>
  </si>
  <si>
    <t>NoRu_affL_ET3</t>
  </si>
  <si>
    <t>NoRu_RLI_UN1</t>
  </si>
  <si>
    <t>NoRu_RLI_UN2</t>
  </si>
  <si>
    <t>NoRu_RLI_UN2S</t>
  </si>
  <si>
    <t>NoRu_RLI_UN3</t>
  </si>
  <si>
    <t>NoRu_RLI_Ned1</t>
  </si>
  <si>
    <t>NoRu_RLI_Ned2</t>
  </si>
  <si>
    <t>NoRu_RLI_Ned2S</t>
  </si>
  <si>
    <t>NoRu_RLI_Ned3</t>
  </si>
  <si>
    <t>NoRu_RLI_ET3</t>
  </si>
  <si>
    <t>NoRu_RLF_UN1</t>
  </si>
  <si>
    <t>NoRu_RLF_UN2</t>
  </si>
  <si>
    <t>NoRu_RLF_UN2S</t>
  </si>
  <si>
    <t>NoRu_RLF_UN3</t>
  </si>
  <si>
    <t>NoRu_RLF_Ned1</t>
  </si>
  <si>
    <t>NoRu_RLF_Ned2</t>
  </si>
  <si>
    <t>NoRu_RLF_Ned2S</t>
  </si>
  <si>
    <t>NoRu_RLF_Ned3</t>
  </si>
  <si>
    <t>NoRu_RLF_ET3</t>
  </si>
  <si>
    <t>NoRu_RLR_UN1</t>
  </si>
  <si>
    <t>NoRu_RLR_UN2</t>
  </si>
  <si>
    <t>NoRu_RLR_UN2S</t>
  </si>
  <si>
    <t>NoRu_RLR_UN3</t>
  </si>
  <si>
    <t>NoRu_RLR_Ned1</t>
  </si>
  <si>
    <t>NoRu_RLR_Ned2</t>
  </si>
  <si>
    <t>NoRu_RLR_Ned2S</t>
  </si>
  <si>
    <t>NoRu_RLR_Ned3</t>
  </si>
  <si>
    <t>NoRu_RLR_ET3</t>
  </si>
  <si>
    <t>NoRu_RF1_UN1</t>
  </si>
  <si>
    <t>NoRu_RF1_UN2</t>
  </si>
  <si>
    <t>NoRu_RF1_UN2S</t>
  </si>
  <si>
    <t>NoRu_RF1_UN3</t>
  </si>
  <si>
    <t>NoRu_RF1_Ned1</t>
  </si>
  <si>
    <t>NoRu_RF1_Ned2</t>
  </si>
  <si>
    <t>NoRu_RF1_Ned2S</t>
  </si>
  <si>
    <t>NoRu_RF1_Ned3</t>
  </si>
  <si>
    <t>NoRu_RF1_ET3</t>
  </si>
  <si>
    <t>NoRu_RF2_UN1</t>
  </si>
  <si>
    <t>NoRu_RF2_UN2</t>
  </si>
  <si>
    <t>NoRu_RF2_UN2S</t>
  </si>
  <si>
    <t>NoRu_RF2_UN3</t>
  </si>
  <si>
    <t>NoRu_RF2_Ned1</t>
  </si>
  <si>
    <t>NoRu_RF2_Ned2</t>
  </si>
  <si>
    <t>NoRu_RF2_Ned2S</t>
  </si>
  <si>
    <t>NoRu_RF2_Ned3</t>
  </si>
  <si>
    <t>NoRu_RF2_ET3</t>
  </si>
  <si>
    <t>NoRu_RF3_UN1</t>
  </si>
  <si>
    <t>NoRu_RF3_UN2</t>
  </si>
  <si>
    <t>NoRu_RF3_UN2S</t>
  </si>
  <si>
    <t>NoRu_RF3_UN3</t>
  </si>
  <si>
    <t>NoRu_RF3_Ned1</t>
  </si>
  <si>
    <t>NoRu_RF3_Ned2</t>
  </si>
  <si>
    <t>NoRu_RF3_Ned2S</t>
  </si>
  <si>
    <t>NoRu_RF3_Ned3</t>
  </si>
  <si>
    <t>NoRu_RF3_ET3</t>
  </si>
  <si>
    <t>NoRu_RFO3_UN1</t>
  </si>
  <si>
    <t>NoRu_RFO3_UN2</t>
  </si>
  <si>
    <t>NoRu_RFO3_UN2S</t>
  </si>
  <si>
    <t>NoRu_RFO3_UN3</t>
  </si>
  <si>
    <t>NoRu_RFO3_Ned1</t>
  </si>
  <si>
    <t>NoRu_RFO3_Ned2</t>
  </si>
  <si>
    <t>NoRu_RFO3_Ned2S</t>
  </si>
  <si>
    <t>NoRu_RFO3_Ned3</t>
  </si>
  <si>
    <t>NoRu_RFO3_ET3</t>
  </si>
  <si>
    <t>NoRu_RFt1_UN1</t>
  </si>
  <si>
    <t>NoRu_RFt1_UN2</t>
  </si>
  <si>
    <t>NoRu_RFt1_UN2S</t>
  </si>
  <si>
    <t>NoRu_RFt1_UN3</t>
  </si>
  <si>
    <t>NoRu_RFt1_Ned1</t>
  </si>
  <si>
    <t>NoRu_RFt1_Ned2</t>
  </si>
  <si>
    <t>NoRu_RFt1_Ned2S</t>
  </si>
  <si>
    <t>NoRu_RFt1_Ned3</t>
  </si>
  <si>
    <t>NoRu_RFt1_ET3</t>
  </si>
  <si>
    <t>NoRu_RFt2_UN1</t>
  </si>
  <si>
    <t>NoRu_RFt2_UN2</t>
  </si>
  <si>
    <t>NoRu_RFt2_UN2S</t>
  </si>
  <si>
    <t>NoRu_RFt2_UN3</t>
  </si>
  <si>
    <t>NoRu_RFt2_Ned1</t>
  </si>
  <si>
    <t>NoRu_RFt2_Ned2</t>
  </si>
  <si>
    <t>NoRu_RFt2_Ned2S</t>
  </si>
  <si>
    <t>NoRu_RFt2_Ned3</t>
  </si>
  <si>
    <t>NoRu_RFt2_ET3</t>
  </si>
  <si>
    <t>NoRu_RFt3_UN1</t>
  </si>
  <si>
    <t>NoRu_RFt3_UN2</t>
  </si>
  <si>
    <t>NoRu_RFt3_UN2S</t>
  </si>
  <si>
    <t>NoRu_RFt3_UN3</t>
  </si>
  <si>
    <t>NoRu_RFt3_Ned1</t>
  </si>
  <si>
    <t>NoRu_RFt3_Ned2</t>
  </si>
  <si>
    <t>NoRu_RFt3_Ned2S</t>
  </si>
  <si>
    <t>NoRu_RFt3_Ned3</t>
  </si>
  <si>
    <t>NoRu_RFt3_ET3</t>
  </si>
  <si>
    <t>NoRu_RFtO3_UN1</t>
  </si>
  <si>
    <t>NoRu_RFtO3_UN2</t>
  </si>
  <si>
    <t>NoRu_RFtO3_UN2S</t>
  </si>
  <si>
    <t>NoRu_RFtO3_UN3</t>
  </si>
  <si>
    <t>NoRu_RFtO3_Ned1</t>
  </si>
  <si>
    <t>NoRu_RFtO3_Ned2</t>
  </si>
  <si>
    <t>NoRu_RFtO3_Ned2S</t>
  </si>
  <si>
    <t>NoRu_RFtO3_Ned3</t>
  </si>
  <si>
    <t>NoRu_RFtO3_ET3</t>
  </si>
  <si>
    <t>NoRu_PMr_UN1</t>
  </si>
  <si>
    <t>NoRu_PMr_UN2</t>
  </si>
  <si>
    <t>NoRu_PMr_UN2S</t>
  </si>
  <si>
    <t>NoRu_PMr_UN3</t>
  </si>
  <si>
    <t>NoRu_PMr_Ned1</t>
  </si>
  <si>
    <t>NoRu_PMr_Ned2</t>
  </si>
  <si>
    <t>NoRu_PMr_Ned2S</t>
  </si>
  <si>
    <t>NoRu_PMr_Ned3</t>
  </si>
  <si>
    <t>NoRu_PMr_ET3</t>
  </si>
  <si>
    <t>NoRu_PMrG_UN1</t>
  </si>
  <si>
    <t>NoRu_PMrG_UN2</t>
  </si>
  <si>
    <t>NoRu_PMrG_UN2S</t>
  </si>
  <si>
    <t>NoRu_PMrG_UN3</t>
  </si>
  <si>
    <t>NoRu_PMrG_Ned1</t>
  </si>
  <si>
    <t>NoRu_PMrG_Ned2</t>
  </si>
  <si>
    <t>NoRu_PMrG_Ned2S</t>
  </si>
  <si>
    <t>NoRu_PMrG_Ned3</t>
  </si>
  <si>
    <t>NoRu_PMrG_ET3</t>
  </si>
  <si>
    <t>NoRu_PMrGu_UN1</t>
  </si>
  <si>
    <t>NoRu_PMrGu_UN2</t>
  </si>
  <si>
    <t>NoRu_PMrGu_UN2S</t>
  </si>
  <si>
    <t>NoRu_PMrGu_UN3</t>
  </si>
  <si>
    <t>NoRu_PMrGu_Ned1</t>
  </si>
  <si>
    <t>NoRu_PMrGu_Ned2</t>
  </si>
  <si>
    <t>NoRu_PMrGu_Ned2S</t>
  </si>
  <si>
    <t>NoRu_PMrGu_Ned3</t>
  </si>
  <si>
    <t>NoRu_PMrGu_ET3</t>
  </si>
  <si>
    <t>NoRu_PMrGm_UN1</t>
  </si>
  <si>
    <t>NoRu_PMrGm_UN2</t>
  </si>
  <si>
    <t>NoRu_PMrGm_UN2S</t>
  </si>
  <si>
    <t>NoRu_PMrGm_UN3</t>
  </si>
  <si>
    <t>NoRu_PMrGm_Ned1</t>
  </si>
  <si>
    <t>NoRu_PMrGm_Ned2</t>
  </si>
  <si>
    <t>NoRu_PMrGm_Ned2S</t>
  </si>
  <si>
    <t>NoRu_PMrGm_Ned3</t>
  </si>
  <si>
    <t>NoRu_PMrGm_ET3</t>
  </si>
  <si>
    <t>NoRu_PMrX_UN1</t>
  </si>
  <si>
    <t>NoRu_PMrX_UN2</t>
  </si>
  <si>
    <t>NoRu_PMrX_UN2S</t>
  </si>
  <si>
    <t>NoRu_PMrX_UN3</t>
  </si>
  <si>
    <t>NoRu_PMrX_Ned1</t>
  </si>
  <si>
    <t>NoRu_PMrX_Ned2</t>
  </si>
  <si>
    <t>NoRu_PMrX_Ned2S</t>
  </si>
  <si>
    <t>NoRu_PMrX_Ned3</t>
  </si>
  <si>
    <t>NoRu_PMrX_ET3</t>
  </si>
  <si>
    <t>NoRu_PMrTot_UN1</t>
  </si>
  <si>
    <t>NoRu_PMrTot_UN2</t>
  </si>
  <si>
    <t>NoRu_PMrTot_UN2S</t>
  </si>
  <si>
    <t>NoRu_PMrTot_UN3</t>
  </si>
  <si>
    <t>NoRu_PMrTot_Ned1</t>
  </si>
  <si>
    <t>NoRu_PMrTot_Ned2</t>
  </si>
  <si>
    <t>NoRu_PMrTot_Ned2S</t>
  </si>
  <si>
    <t>NoRu_PMrTot_Ned3</t>
  </si>
  <si>
    <t>NoRu_PMrTot_ET1</t>
  </si>
  <si>
    <t>NoRu_PMrTot_ET2</t>
  </si>
  <si>
    <t>NoRu_PMrTot_ET2S</t>
  </si>
  <si>
    <t>NoRu_PMrTot_ET3</t>
  </si>
  <si>
    <t>NoRu_ejdE_ET1</t>
  </si>
  <si>
    <t>NoRu_ejdE_ET2</t>
  </si>
  <si>
    <t>NoRu_ejdE_ET2S</t>
  </si>
  <si>
    <t>NoRu_ejdF_ET1</t>
  </si>
  <si>
    <t>NoRu_ejdF_ET2</t>
  </si>
  <si>
    <t>NoRu_ejdF_ET2S</t>
  </si>
  <si>
    <t>NoRu_ejdF_ET3</t>
  </si>
  <si>
    <t>NoRu_ejdS_ET1</t>
  </si>
  <si>
    <t>NoRu_ejdS_ET2</t>
  </si>
  <si>
    <t>NoRu_ejdS_ET2S</t>
  </si>
  <si>
    <t>NoRu_ejdS_ET3</t>
  </si>
  <si>
    <t>NoRu_ejdA_ET1</t>
  </si>
  <si>
    <t>NoRu_ejdA_ET2</t>
  </si>
  <si>
    <t>NoRu_ejdA_ET2S</t>
  </si>
  <si>
    <t>NoRu_ejdA_ET3</t>
  </si>
  <si>
    <t>NoRu_ejdU_ET1</t>
  </si>
  <si>
    <t>NoRu_ejdU_ET2</t>
  </si>
  <si>
    <t>NoRu_ejdU_ET2S</t>
  </si>
  <si>
    <t>NoRu_ejdI_ET1</t>
  </si>
  <si>
    <t>NoRu_ejdI_ET2</t>
  </si>
  <si>
    <t>NoRu_ejdI_ET2S</t>
  </si>
  <si>
    <t>NoRu_ejdI_ET3</t>
  </si>
  <si>
    <t>NoRu_ejdK_ET1</t>
  </si>
  <si>
    <t>NoRu_ejdK_ET2</t>
  </si>
  <si>
    <t>NoRu_ejdK_ET2S</t>
  </si>
  <si>
    <t>NoRu_ejdL_ET1</t>
  </si>
  <si>
    <t>NoRu_ejdL_ET2</t>
  </si>
  <si>
    <t>NoRu_ejdL_ET2S</t>
  </si>
  <si>
    <t>NoRu_ejdO_ET1</t>
  </si>
  <si>
    <t>NoRu_ejdO_ET2</t>
  </si>
  <si>
    <t>NoRu_ejdO_ET2S</t>
  </si>
  <si>
    <t>NoRu_ejdO_ET3</t>
  </si>
  <si>
    <t>NoRu_ejdX_ET1</t>
  </si>
  <si>
    <t>NoRu_ejdX_ET2</t>
  </si>
  <si>
    <t>NoRu_ejdX_ET2S</t>
  </si>
  <si>
    <t>NoRu_affL_ET1</t>
  </si>
  <si>
    <t>NoRu_affL_ET2</t>
  </si>
  <si>
    <t>NoRu_affL_ET2S</t>
  </si>
  <si>
    <t>NoRu_RLI_ET1</t>
  </si>
  <si>
    <t>NoRu_RLI_ET2</t>
  </si>
  <si>
    <t>NoRu_RLI_ET2S</t>
  </si>
  <si>
    <t>NoRu_RLF_ET1</t>
  </si>
  <si>
    <t>NoRu_RLF_ET2</t>
  </si>
  <si>
    <t>NoRu_RLF_ET2S</t>
  </si>
  <si>
    <t>NoRu_RLR_ET1</t>
  </si>
  <si>
    <t>NoRu_RLR_ET2</t>
  </si>
  <si>
    <t>NoRu_RLR_ET2S</t>
  </si>
  <si>
    <t>NoRu_RF1_ET1</t>
  </si>
  <si>
    <t>NoRu_RF1_ET2</t>
  </si>
  <si>
    <t>NoRu_RF1_ET2S</t>
  </si>
  <si>
    <t>NoRu_RF2_ET1</t>
  </si>
  <si>
    <t>NoRu_RF2_ET2</t>
  </si>
  <si>
    <t>NoRu_RF2_ET2S</t>
  </si>
  <si>
    <t>NoRu_RF3_ET1</t>
  </si>
  <si>
    <t>NoRu_RF3_ET2</t>
  </si>
  <si>
    <t>NoRu_RF3_ET2S</t>
  </si>
  <si>
    <t>NoRu_RFO3_ET1</t>
  </si>
  <si>
    <t>NoRu_RFO3_ET2</t>
  </si>
  <si>
    <t>NoRu_RFO3_ET2S</t>
  </si>
  <si>
    <t>NoRu_RFt1_ET1</t>
  </si>
  <si>
    <t>NoRu_RFt1_ET2</t>
  </si>
  <si>
    <t>NoRu_RFt1_ET2S</t>
  </si>
  <si>
    <t>NoRu_RFt2_ET1</t>
  </si>
  <si>
    <t>NoRu_RFt2_ET2</t>
  </si>
  <si>
    <t>NoRu_RFt2_ET2S</t>
  </si>
  <si>
    <t>NoRu_RFt3_ET1</t>
  </si>
  <si>
    <t>NoRu_RFt3_ET2</t>
  </si>
  <si>
    <t>NoRu_RFt3_ET2S</t>
  </si>
  <si>
    <t>NoRu_RFtO3_ET1</t>
  </si>
  <si>
    <t>NoRu_RFtO3_ET2</t>
  </si>
  <si>
    <t>NoRu_RFtO3_ET2S</t>
  </si>
  <si>
    <t>NoRu_PMr_ET1</t>
  </si>
  <si>
    <t>NoRu_PMr_ET2</t>
  </si>
  <si>
    <t>NoRu_PMr_ET2S</t>
  </si>
  <si>
    <t>NoRu_PMrG_ET1</t>
  </si>
  <si>
    <t>NoRu_PMrG_ET2</t>
  </si>
  <si>
    <t>NoRu_PMrG_ET2S</t>
  </si>
  <si>
    <t>NoRu_PMrGu_ET1</t>
  </si>
  <si>
    <t>NoRu_PMrGu_ET2</t>
  </si>
  <si>
    <t>NoRu_PMrGu_ET2S</t>
  </si>
  <si>
    <t>NoRu_PMrGm_ET1</t>
  </si>
  <si>
    <t>NoRu_PMrGm_ET2</t>
  </si>
  <si>
    <t>NoRu_PMrGm_ET2S</t>
  </si>
  <si>
    <t>NoRu_PMrX_ET1</t>
  </si>
  <si>
    <t>NoRu_PMrX_ET2</t>
  </si>
  <si>
    <t>NoRu_PMrX_ET2S</t>
  </si>
  <si>
    <t>Jyske Realkredit A/S</t>
  </si>
  <si>
    <t>Jyske Realkredit</t>
  </si>
  <si>
    <t>J</t>
  </si>
  <si>
    <t>Udlån + nedskrivninger
ultimo året
1.000 kr.</t>
  </si>
  <si>
    <t>Reportername</t>
  </si>
  <si>
    <t>Bal_BO_AdeL</t>
  </si>
  <si>
    <t>BeEk_BEk_FFord</t>
  </si>
  <si>
    <t>BeEk_BEk_FHeE</t>
  </si>
  <si>
    <t>regnper</t>
  </si>
  <si>
    <t>Realkreditinstitutter: Statistisk materiale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</si>
</sst>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0"/>
  </numFmts>
  <fonts count="27" x14ac:knownFonts="1">
    <font>
      <sz val="11"/>
      <color theme="1"/>
      <name val="Calibri"/>
      <family val="2"/>
      <scheme val="minor"/>
    </font>
    <font>
      <b/>
      <sz val="18"/>
      <color theme="4"/>
      <name val="Verdana"/>
      <family val="2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Verdana"/>
      <family val="2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/>
      <name val="Constantia"/>
      <family val="1"/>
    </font>
    <font>
      <b/>
      <sz val="16"/>
      <color rgb="FF990000"/>
      <name val="Constantia"/>
      <family val="1"/>
    </font>
    <font>
      <sz val="10.5"/>
      <color theme="1"/>
      <name val="Arial"/>
      <family val="2"/>
    </font>
    <font>
      <sz val="10.5"/>
      <name val="Arial"/>
      <family val="2"/>
    </font>
    <font>
      <b/>
      <sz val="10.5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24"/>
      <color rgb="FF990000"/>
      <name val="Constantia"/>
      <family val="1"/>
    </font>
    <font>
      <b/>
      <sz val="16"/>
      <color theme="4"/>
      <name val="Constantia"/>
      <family val="1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8"/>
      <color theme="4"/>
      <name val="Wingdings"/>
      <charset val="2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8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10" fillId="0" borderId="0"/>
    <xf numFmtId="0" fontId="16" fillId="6" borderId="0" applyNumberFormat="0" applyBorder="0">
      <alignment vertical="top"/>
    </xf>
    <xf numFmtId="0" fontId="17" fillId="0" borderId="0"/>
    <xf numFmtId="0" fontId="18" fillId="7" borderId="0" applyNumberFormat="0" applyBorder="0"/>
  </cellStyleXfs>
  <cellXfs count="106">
    <xf numFmtId="0" fontId="0" fillId="0" borderId="0" xfId="0"/>
    <xf numFmtId="0" fontId="0" fillId="0" borderId="0" xfId="0" applyProtection="1">
      <protection hidden="1"/>
    </xf>
    <xf numFmtId="0" fontId="9" fillId="0" borderId="0" xfId="1" applyFont="1" applyProtection="1">
      <protection hidden="1"/>
    </xf>
    <xf numFmtId="0" fontId="5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3" fontId="3" fillId="0" borderId="1" xfId="0" applyNumberFormat="1" applyFont="1" applyBorder="1" applyAlignment="1" applyProtection="1">
      <alignment horizontal="right"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left" vertical="center" wrapText="1"/>
      <protection hidden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3" fillId="3" borderId="1" xfId="0" quotePrefix="1" applyFont="1" applyFill="1" applyBorder="1" applyAlignment="1" applyProtection="1">
      <alignment horizontal="left" vertic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8" fillId="3" borderId="0" xfId="1" applyFill="1" applyProtection="1">
      <protection hidden="1"/>
    </xf>
    <xf numFmtId="3" fontId="4" fillId="3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quotePrefix="1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vertical="center"/>
      <protection hidden="1"/>
    </xf>
    <xf numFmtId="0" fontId="0" fillId="5" borderId="0" xfId="0" applyFill="1" applyProtection="1">
      <protection hidden="1"/>
    </xf>
    <xf numFmtId="0" fontId="0" fillId="0" borderId="13" xfId="0" applyBorder="1" applyProtection="1">
      <protection hidden="1"/>
    </xf>
    <xf numFmtId="0" fontId="0" fillId="3" borderId="16" xfId="0" applyFill="1" applyBorder="1" applyProtection="1">
      <protection hidden="1"/>
    </xf>
    <xf numFmtId="0" fontId="3" fillId="3" borderId="17" xfId="0" applyFont="1" applyFill="1" applyBorder="1" applyAlignment="1" applyProtection="1">
      <alignment horizontal="center" vertical="center" wrapText="1"/>
      <protection hidden="1"/>
    </xf>
    <xf numFmtId="0" fontId="3" fillId="3" borderId="16" xfId="0" applyFont="1" applyFill="1" applyBorder="1" applyAlignment="1" applyProtection="1">
      <alignment horizontal="left" vertical="center"/>
      <protection hidden="1"/>
    </xf>
    <xf numFmtId="3" fontId="3" fillId="0" borderId="17" xfId="0" applyNumberFormat="1" applyFont="1" applyBorder="1" applyAlignment="1" applyProtection="1">
      <alignment horizontal="right" vertical="center"/>
      <protection hidden="1"/>
    </xf>
    <xf numFmtId="0" fontId="3" fillId="3" borderId="18" xfId="0" applyFont="1" applyFill="1" applyBorder="1" applyAlignment="1" applyProtection="1">
      <alignment horizontal="left" vertical="center"/>
      <protection hidden="1"/>
    </xf>
    <xf numFmtId="0" fontId="4" fillId="3" borderId="19" xfId="0" applyFont="1" applyFill="1" applyBorder="1" applyAlignment="1" applyProtection="1">
      <alignment horizontal="left" vertical="center"/>
      <protection hidden="1"/>
    </xf>
    <xf numFmtId="0" fontId="21" fillId="3" borderId="0" xfId="0" applyFont="1" applyFill="1" applyProtection="1">
      <protection hidden="1"/>
    </xf>
    <xf numFmtId="0" fontId="22" fillId="3" borderId="0" xfId="0" applyFont="1" applyFill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1" fillId="0" borderId="0" xfId="0" applyFont="1" applyProtection="1">
      <protection hidden="1"/>
    </xf>
    <xf numFmtId="0" fontId="23" fillId="3" borderId="0" xfId="1" applyFont="1" applyFill="1" applyProtection="1">
      <protection hidden="1"/>
    </xf>
    <xf numFmtId="0" fontId="21" fillId="3" borderId="0" xfId="0" applyFont="1" applyFill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3" borderId="0" xfId="0" applyFont="1" applyFill="1" applyAlignment="1" applyProtection="1">
      <alignment horizontal="left"/>
      <protection hidden="1"/>
    </xf>
    <xf numFmtId="0" fontId="21" fillId="0" borderId="0" xfId="0" quotePrefix="1" applyFont="1" applyAlignment="1" applyProtection="1">
      <alignment horizontal="center" vertical="center"/>
      <protection hidden="1"/>
    </xf>
    <xf numFmtId="0" fontId="20" fillId="3" borderId="0" xfId="0" applyFont="1" applyFill="1"/>
    <xf numFmtId="0" fontId="24" fillId="3" borderId="0" xfId="0" applyFont="1" applyFill="1" applyAlignment="1">
      <alignment horizontal="right" vertical="center"/>
    </xf>
    <xf numFmtId="0" fontId="9" fillId="0" borderId="0" xfId="1" applyFont="1" applyFill="1" applyProtection="1">
      <protection hidden="1"/>
    </xf>
    <xf numFmtId="164" fontId="3" fillId="5" borderId="1" xfId="0" applyNumberFormat="1" applyFont="1" applyFill="1" applyBorder="1" applyAlignment="1" applyProtection="1">
      <alignment horizontal="right" vertical="center"/>
      <protection hidden="1"/>
    </xf>
    <xf numFmtId="0" fontId="1" fillId="2" borderId="23" xfId="0" applyFont="1" applyFill="1" applyBorder="1" applyAlignment="1" applyProtection="1">
      <alignment horizontal="left" vertical="center"/>
      <protection hidden="1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3" fontId="0" fillId="0" borderId="0" xfId="0" applyNumberFormat="1" applyProtection="1">
      <protection hidden="1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5" fillId="3" borderId="24" xfId="2" applyFont="1" applyFill="1" applyBorder="1" applyAlignment="1">
      <alignment horizontal="left"/>
    </xf>
    <xf numFmtId="0" fontId="13" fillId="3" borderId="24" xfId="2" applyFont="1" applyFill="1" applyBorder="1"/>
    <xf numFmtId="0" fontId="14" fillId="3" borderId="24" xfId="0" applyFont="1" applyFill="1" applyBorder="1"/>
    <xf numFmtId="0" fontId="13" fillId="3" borderId="24" xfId="2" applyFont="1" applyFill="1" applyBorder="1" applyAlignment="1">
      <alignment horizontal="left"/>
    </xf>
    <xf numFmtId="0" fontId="3" fillId="4" borderId="0" xfId="0" applyFont="1" applyFill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9" fillId="0" borderId="0" xfId="1" applyFont="1" applyBorder="1" applyProtection="1">
      <protection hidden="1"/>
    </xf>
    <xf numFmtId="1" fontId="0" fillId="0" borderId="0" xfId="0" applyNumberFormat="1"/>
    <xf numFmtId="49" fontId="0" fillId="0" borderId="0" xfId="0" applyNumberFormat="1"/>
    <xf numFmtId="2" fontId="0" fillId="0" borderId="0" xfId="0" applyNumberFormat="1"/>
    <xf numFmtId="165" fontId="0" fillId="0" borderId="0" xfId="0" applyNumberFormat="1"/>
    <xf numFmtId="0" fontId="21" fillId="3" borderId="0" xfId="0" applyFont="1" applyFill="1" applyAlignment="1" applyProtection="1">
      <alignment horizontal="center" vertical="center"/>
      <protection hidden="1"/>
    </xf>
    <xf numFmtId="0" fontId="19" fillId="5" borderId="0" xfId="0" applyFont="1" applyFill="1" applyAlignment="1">
      <alignment horizontal="center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11" fillId="2" borderId="23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2" borderId="4" xfId="0" applyFont="1" applyFill="1" applyBorder="1" applyAlignment="1" applyProtection="1">
      <alignment horizontal="left" vertical="center"/>
      <protection hidden="1"/>
    </xf>
    <xf numFmtId="0" fontId="11" fillId="2" borderId="5" xfId="0" applyFont="1" applyFill="1" applyBorder="1" applyAlignment="1" applyProtection="1">
      <alignment horizontal="left" vertical="center" wrapText="1"/>
      <protection hidden="1"/>
    </xf>
    <xf numFmtId="0" fontId="11" fillId="2" borderId="6" xfId="0" applyFont="1" applyFill="1" applyBorder="1" applyAlignment="1" applyProtection="1">
      <alignment horizontal="left" vertical="center" wrapText="1"/>
      <protection hidden="1"/>
    </xf>
    <xf numFmtId="0" fontId="11" fillId="2" borderId="7" xfId="0" applyFont="1" applyFill="1" applyBorder="1" applyAlignment="1" applyProtection="1">
      <alignment horizontal="left" vertical="center" wrapText="1"/>
      <protection hidden="1"/>
    </xf>
    <xf numFmtId="0" fontId="11" fillId="2" borderId="8" xfId="0" applyFont="1" applyFill="1" applyBorder="1" applyAlignment="1" applyProtection="1">
      <alignment horizontal="left" vertical="center" wrapText="1"/>
      <protection hidden="1"/>
    </xf>
    <xf numFmtId="0" fontId="11" fillId="2" borderId="9" xfId="0" applyFont="1" applyFill="1" applyBorder="1" applyAlignment="1" applyProtection="1">
      <alignment horizontal="left" vertical="center" wrapText="1"/>
      <protection hidden="1"/>
    </xf>
    <xf numFmtId="0" fontId="11" fillId="2" borderId="10" xfId="0" applyFont="1" applyFill="1" applyBorder="1" applyAlignment="1" applyProtection="1">
      <alignment horizontal="left" vertical="center" wrapText="1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 wrapText="1"/>
      <protection hidden="1"/>
    </xf>
    <xf numFmtId="0" fontId="11" fillId="2" borderId="3" xfId="0" applyFont="1" applyFill="1" applyBorder="1" applyAlignment="1" applyProtection="1">
      <alignment horizontal="left" vertical="center" wrapText="1"/>
      <protection hidden="1"/>
    </xf>
    <xf numFmtId="0" fontId="11" fillId="2" borderId="4" xfId="0" applyFont="1" applyFill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4" xfId="0" applyFont="1" applyFill="1" applyBorder="1" applyAlignment="1" applyProtection="1">
      <alignment horizontal="left" vertical="center" wrapText="1"/>
      <protection hidden="1"/>
    </xf>
    <xf numFmtId="0" fontId="11" fillId="2" borderId="14" xfId="0" applyFont="1" applyFill="1" applyBorder="1" applyAlignment="1" applyProtection="1">
      <alignment horizontal="left" vertical="center"/>
      <protection hidden="1"/>
    </xf>
    <xf numFmtId="0" fontId="11" fillId="2" borderId="15" xfId="0" applyFont="1" applyFill="1" applyBorder="1" applyAlignment="1" applyProtection="1">
      <alignment horizontal="left" vertical="center"/>
      <protection hidden="1"/>
    </xf>
    <xf numFmtId="0" fontId="0" fillId="0" borderId="11" xfId="0" applyBorder="1" applyAlignment="1" applyProtection="1">
      <alignment horizontal="center" vertical="center"/>
      <protection locked="0" hidden="1"/>
    </xf>
    <xf numFmtId="0" fontId="26" fillId="0" borderId="12" xfId="0" applyFont="1" applyBorder="1" applyAlignment="1" applyProtection="1">
      <alignment horizontal="center" vertical="center"/>
      <protection hidden="1"/>
    </xf>
    <xf numFmtId="0" fontId="26" fillId="0" borderId="20" xfId="0" applyFont="1" applyBorder="1" applyAlignment="1" applyProtection="1">
      <alignment horizontal="center" vertical="center"/>
      <protection hidden="1"/>
    </xf>
    <xf numFmtId="0" fontId="26" fillId="0" borderId="21" xfId="0" applyFont="1" applyBorder="1" applyAlignment="1" applyProtection="1">
      <alignment horizontal="center" vertical="center"/>
      <protection hidden="1"/>
    </xf>
    <xf numFmtId="0" fontId="26" fillId="0" borderId="22" xfId="0" applyFont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left" vertical="center"/>
      <protection hidden="1"/>
    </xf>
    <xf numFmtId="0" fontId="0" fillId="0" borderId="11" xfId="0" applyBorder="1" applyAlignment="1" applyProtection="1">
      <alignment horizontal="center" vertical="center" wrapText="1"/>
      <protection locked="0" hidden="1"/>
    </xf>
    <xf numFmtId="0" fontId="25" fillId="0" borderId="21" xfId="0" applyFont="1" applyBorder="1" applyAlignment="1" applyProtection="1">
      <alignment horizontal="center" vertical="center"/>
      <protection hidden="1"/>
    </xf>
    <xf numFmtId="0" fontId="25" fillId="0" borderId="22" xfId="0" applyFont="1" applyBorder="1" applyAlignment="1" applyProtection="1">
      <alignment horizontal="center" vertical="center"/>
      <protection hidden="1"/>
    </xf>
    <xf numFmtId="0" fontId="8" fillId="0" borderId="0" xfId="1" applyFill="1" applyBorder="1" applyAlignment="1" applyProtection="1">
      <alignment horizontal="left"/>
    </xf>
    <xf numFmtId="0" fontId="12" fillId="2" borderId="0" xfId="0" applyFont="1" applyFill="1" applyAlignment="1">
      <alignment horizontal="left" vertical="center" wrapText="1"/>
    </xf>
  </cellXfs>
  <cellStyles count="6">
    <cellStyle name="BlanketOverskrift" xfId="5" xr:uid="{00000000-0005-0000-0000-000000000000}"/>
    <cellStyle name="GruppeOverskrift" xfId="3" xr:uid="{00000000-0005-0000-0000-000001000000}"/>
    <cellStyle name="Link" xfId="1" builtinId="8"/>
    <cellStyle name="Normal" xfId="0" builtinId="0"/>
    <cellStyle name="Normal 2" xfId="4" xr:uid="{00000000-0005-0000-0000-000004000000}"/>
    <cellStyle name="Normal 2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1504950</xdr:colOff>
      <xdr:row>0</xdr:row>
      <xdr:rowOff>76200</xdr:rowOff>
    </xdr:from>
    <xdr:to>
      <xdr:col>3</xdr:col>
      <xdr:colOff>3431453</xdr:colOff>
      <xdr:row>3</xdr:row>
      <xdr:rowOff>157029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4575" y="76200"/>
          <a:ext cx="1926503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AIG14"/>
  <sheetViews>
    <sheetView workbookViewId="0">
      <pane xSplit="2" ySplit="1" topLeftCell="C2" activePane="bottomRight" state="frozen"/>
      <selection activeCell="F5" sqref="F5"/>
      <selection pane="topRight" activeCell="F5" sqref="F5"/>
      <selection pane="bottomLeft" activeCell="F5" sqref="F5"/>
      <selection pane="bottomRight" activeCell="G24" sqref="G24"/>
    </sheetView>
  </sheetViews>
  <sheetFormatPr defaultRowHeight="15" x14ac:dyDescent="0.25"/>
  <cols>
    <col min="1" max="1" width="5.5703125" bestFit="1" customWidth="1"/>
    <col min="2" max="2" width="15.5703125" bestFit="1" customWidth="1"/>
    <col min="3" max="3" width="7.140625" bestFit="1" customWidth="1"/>
    <col min="4" max="4" width="10.85546875" bestFit="1" customWidth="1"/>
    <col min="5" max="7" width="20" bestFit="1" customWidth="1"/>
    <col min="8" max="8" width="17.42578125" bestFit="1" customWidth="1"/>
    <col min="9" max="10" width="19" bestFit="1" customWidth="1"/>
    <col min="11" max="11" width="20" bestFit="1" customWidth="1"/>
    <col min="12" max="12" width="17.42578125" bestFit="1" customWidth="1"/>
    <col min="13" max="14" width="19" bestFit="1" customWidth="1"/>
    <col min="15" max="17" width="17.42578125" bestFit="1" customWidth="1"/>
    <col min="18" max="18" width="19" bestFit="1" customWidth="1"/>
    <col min="19" max="19" width="20" bestFit="1" customWidth="1"/>
    <col min="20" max="20" width="19" bestFit="1" customWidth="1"/>
    <col min="21" max="21" width="20" bestFit="1" customWidth="1"/>
    <col min="22" max="22" width="17.42578125" bestFit="1" customWidth="1"/>
    <col min="23" max="23" width="21" bestFit="1" customWidth="1"/>
    <col min="24" max="24" width="17.42578125" bestFit="1" customWidth="1"/>
    <col min="25" max="25" width="21" bestFit="1" customWidth="1"/>
    <col min="26" max="26" width="19" bestFit="1" customWidth="1"/>
    <col min="27" max="27" width="20" bestFit="1" customWidth="1"/>
    <col min="28" max="28" width="14" bestFit="1" customWidth="1"/>
    <col min="29" max="29" width="17.42578125" bestFit="1" customWidth="1"/>
    <col min="30" max="30" width="14.85546875" bestFit="1" customWidth="1"/>
    <col min="31" max="33" width="17.42578125" bestFit="1" customWidth="1"/>
    <col min="34" max="34" width="15.42578125" bestFit="1" customWidth="1"/>
    <col min="35" max="35" width="17.42578125" bestFit="1" customWidth="1"/>
    <col min="36" max="36" width="20" bestFit="1" customWidth="1"/>
    <col min="37" max="37" width="17.42578125" bestFit="1" customWidth="1"/>
    <col min="38" max="38" width="22.5703125" bestFit="1" customWidth="1"/>
    <col min="39" max="39" width="21" bestFit="1" customWidth="1"/>
    <col min="40" max="40" width="15.85546875" bestFit="1" customWidth="1"/>
    <col min="41" max="41" width="12.85546875" bestFit="1" customWidth="1"/>
    <col min="42" max="42" width="19" bestFit="1" customWidth="1"/>
    <col min="43" max="43" width="20" bestFit="1" customWidth="1"/>
    <col min="44" max="44" width="16.42578125" bestFit="1" customWidth="1"/>
    <col min="45" max="45" width="22.5703125" bestFit="1" customWidth="1"/>
    <col min="46" max="46" width="14.42578125" bestFit="1" customWidth="1"/>
    <col min="47" max="47" width="16.42578125" bestFit="1" customWidth="1"/>
    <col min="48" max="48" width="17.42578125" bestFit="1" customWidth="1"/>
    <col min="49" max="49" width="20" bestFit="1" customWidth="1"/>
    <col min="50" max="50" width="19" bestFit="1" customWidth="1"/>
    <col min="51" max="52" width="17.42578125" bestFit="1" customWidth="1"/>
    <col min="53" max="53" width="21" bestFit="1" customWidth="1"/>
    <col min="54" max="56" width="20" bestFit="1" customWidth="1"/>
    <col min="57" max="57" width="21" bestFit="1" customWidth="1"/>
    <col min="58" max="58" width="22.5703125" bestFit="1" customWidth="1"/>
    <col min="59" max="59" width="15.42578125" bestFit="1" customWidth="1"/>
    <col min="60" max="60" width="12.42578125" bestFit="1" customWidth="1"/>
    <col min="61" max="61" width="13.85546875" bestFit="1" customWidth="1"/>
    <col min="62" max="63" width="16.42578125" bestFit="1" customWidth="1"/>
    <col min="64" max="64" width="20" bestFit="1" customWidth="1"/>
    <col min="65" max="65" width="11.5703125" bestFit="1" customWidth="1"/>
    <col min="66" max="66" width="19" bestFit="1" customWidth="1"/>
    <col min="67" max="67" width="20" bestFit="1" customWidth="1"/>
    <col min="68" max="68" width="18.140625" bestFit="1" customWidth="1"/>
    <col min="69" max="69" width="20" bestFit="1" customWidth="1"/>
    <col min="70" max="70" width="19" bestFit="1" customWidth="1"/>
    <col min="71" max="71" width="17.42578125" bestFit="1" customWidth="1"/>
    <col min="72" max="72" width="17" bestFit="1" customWidth="1"/>
    <col min="73" max="74" width="17.42578125" bestFit="1" customWidth="1"/>
    <col min="75" max="75" width="20" bestFit="1" customWidth="1"/>
    <col min="76" max="76" width="18.140625" bestFit="1" customWidth="1"/>
    <col min="77" max="77" width="14.42578125" bestFit="1" customWidth="1"/>
    <col min="78" max="78" width="19" bestFit="1" customWidth="1"/>
    <col min="79" max="79" width="17" bestFit="1" customWidth="1"/>
    <col min="80" max="81" width="17.42578125" bestFit="1" customWidth="1"/>
    <col min="82" max="82" width="20" bestFit="1" customWidth="1"/>
    <col min="83" max="83" width="18.140625" bestFit="1" customWidth="1"/>
    <col min="84" max="85" width="12.5703125" bestFit="1" customWidth="1"/>
    <col min="86" max="86" width="15.42578125" bestFit="1" customWidth="1"/>
    <col min="87" max="87" width="12" bestFit="1" customWidth="1"/>
    <col min="88" max="88" width="13.5703125" bestFit="1" customWidth="1"/>
    <col min="89" max="89" width="15.42578125" bestFit="1" customWidth="1"/>
    <col min="90" max="91" width="17.42578125" bestFit="1" customWidth="1"/>
    <col min="92" max="92" width="16.42578125" bestFit="1" customWidth="1"/>
    <col min="93" max="93" width="18.140625" bestFit="1" customWidth="1"/>
    <col min="94" max="94" width="13.5703125" bestFit="1" customWidth="1"/>
    <col min="95" max="95" width="11.85546875" bestFit="1" customWidth="1"/>
    <col min="96" max="96" width="16.42578125" bestFit="1" customWidth="1"/>
    <col min="97" max="97" width="17.42578125" bestFit="1" customWidth="1"/>
    <col min="98" max="98" width="16.42578125" bestFit="1" customWidth="1"/>
    <col min="99" max="99" width="15.42578125" bestFit="1" customWidth="1"/>
    <col min="100" max="100" width="16.42578125" bestFit="1" customWidth="1"/>
    <col min="101" max="101" width="19" bestFit="1" customWidth="1"/>
    <col min="102" max="103" width="17.42578125" bestFit="1" customWidth="1"/>
    <col min="104" max="109" width="19" bestFit="1" customWidth="1"/>
    <col min="110" max="110" width="17.42578125" bestFit="1" customWidth="1"/>
    <col min="111" max="111" width="17" bestFit="1" customWidth="1"/>
    <col min="112" max="112" width="19" bestFit="1" customWidth="1"/>
    <col min="113" max="114" width="16.42578125" bestFit="1" customWidth="1"/>
    <col min="115" max="115" width="17.42578125" bestFit="1" customWidth="1"/>
    <col min="116" max="117" width="15.42578125" bestFit="1" customWidth="1"/>
    <col min="118" max="118" width="16.42578125" bestFit="1" customWidth="1"/>
    <col min="119" max="119" width="15.42578125" bestFit="1" customWidth="1"/>
    <col min="120" max="120" width="20" bestFit="1" customWidth="1"/>
    <col min="121" max="122" width="21" bestFit="1" customWidth="1"/>
    <col min="123" max="123" width="14.140625" bestFit="1" customWidth="1"/>
    <col min="124" max="124" width="17.42578125" bestFit="1" customWidth="1"/>
    <col min="125" max="125" width="19" bestFit="1" customWidth="1"/>
    <col min="126" max="126" width="22.5703125" bestFit="1" customWidth="1"/>
    <col min="127" max="129" width="21" bestFit="1" customWidth="1"/>
    <col min="130" max="130" width="20" bestFit="1" customWidth="1"/>
    <col min="131" max="131" width="19" bestFit="1" customWidth="1"/>
    <col min="132" max="133" width="21" bestFit="1" customWidth="1"/>
    <col min="134" max="134" width="19" bestFit="1" customWidth="1"/>
    <col min="135" max="135" width="17.42578125" bestFit="1" customWidth="1"/>
    <col min="136" max="136" width="13.5703125" bestFit="1" customWidth="1"/>
    <col min="137" max="144" width="19" bestFit="1" customWidth="1"/>
    <col min="145" max="145" width="13.85546875" bestFit="1" customWidth="1"/>
    <col min="146" max="146" width="17.42578125" bestFit="1" customWidth="1"/>
    <col min="147" max="147" width="14" bestFit="1" customWidth="1"/>
    <col min="148" max="148" width="17.42578125" bestFit="1" customWidth="1"/>
    <col min="149" max="149" width="15.42578125" bestFit="1" customWidth="1"/>
    <col min="150" max="150" width="17.42578125" bestFit="1" customWidth="1"/>
    <col min="151" max="151" width="13.5703125" bestFit="1" customWidth="1"/>
    <col min="152" max="152" width="15.42578125" bestFit="1" customWidth="1"/>
    <col min="153" max="153" width="16.140625" bestFit="1" customWidth="1"/>
    <col min="154" max="154" width="15.42578125" bestFit="1" customWidth="1"/>
    <col min="155" max="156" width="16.42578125" bestFit="1" customWidth="1"/>
    <col min="157" max="157" width="15.5703125" bestFit="1" customWidth="1"/>
    <col min="158" max="158" width="14.5703125" bestFit="1" customWidth="1"/>
    <col min="159" max="159" width="13.5703125" bestFit="1" customWidth="1"/>
    <col min="160" max="160" width="17.42578125" bestFit="1" customWidth="1"/>
    <col min="161" max="161" width="14.140625" bestFit="1" customWidth="1"/>
    <col min="162" max="163" width="21" bestFit="1" customWidth="1"/>
    <col min="164" max="164" width="16.5703125" bestFit="1" customWidth="1"/>
    <col min="165" max="165" width="14.5703125" bestFit="1" customWidth="1"/>
    <col min="166" max="166" width="14.42578125" bestFit="1" customWidth="1"/>
    <col min="167" max="167" width="15.5703125" bestFit="1" customWidth="1"/>
    <col min="168" max="168" width="14.140625" bestFit="1" customWidth="1"/>
    <col min="169" max="169" width="22.5703125" bestFit="1" customWidth="1"/>
    <col min="170" max="170" width="17.42578125" bestFit="1" customWidth="1"/>
    <col min="171" max="171" width="19" bestFit="1" customWidth="1"/>
    <col min="172" max="172" width="20" bestFit="1" customWidth="1"/>
    <col min="173" max="173" width="19" bestFit="1" customWidth="1"/>
    <col min="174" max="176" width="20" bestFit="1" customWidth="1"/>
    <col min="177" max="177" width="17.42578125" bestFit="1" customWidth="1"/>
    <col min="178" max="179" width="19" bestFit="1" customWidth="1"/>
    <col min="180" max="180" width="17.42578125" bestFit="1" customWidth="1"/>
    <col min="181" max="181" width="20" bestFit="1" customWidth="1"/>
    <col min="182" max="182" width="16.42578125" bestFit="1" customWidth="1"/>
    <col min="183" max="183" width="20" bestFit="1" customWidth="1"/>
    <col min="184" max="184" width="17.42578125" bestFit="1" customWidth="1"/>
    <col min="185" max="185" width="20" bestFit="1" customWidth="1"/>
    <col min="186" max="186" width="17.42578125" bestFit="1" customWidth="1"/>
    <col min="187" max="187" width="14.85546875" bestFit="1" customWidth="1"/>
    <col min="188" max="188" width="16.42578125" bestFit="1" customWidth="1"/>
    <col min="189" max="189" width="21" bestFit="1" customWidth="1"/>
    <col min="190" max="190" width="14.5703125" bestFit="1" customWidth="1"/>
    <col min="191" max="191" width="16.42578125" bestFit="1" customWidth="1"/>
    <col min="192" max="192" width="21" bestFit="1" customWidth="1"/>
    <col min="193" max="193" width="14.42578125" bestFit="1" customWidth="1"/>
    <col min="194" max="195" width="20" bestFit="1" customWidth="1"/>
    <col min="196" max="196" width="15.42578125" bestFit="1" customWidth="1"/>
    <col min="197" max="199" width="20" bestFit="1" customWidth="1"/>
    <col min="200" max="201" width="19" bestFit="1" customWidth="1"/>
    <col min="202" max="203" width="17.42578125" bestFit="1" customWidth="1"/>
    <col min="204" max="204" width="14.85546875" bestFit="1" customWidth="1"/>
    <col min="205" max="205" width="16.42578125" bestFit="1" customWidth="1"/>
    <col min="206" max="207" width="14.42578125" bestFit="1" customWidth="1"/>
    <col min="208" max="208" width="15.42578125" bestFit="1" customWidth="1"/>
    <col min="209" max="209" width="16.85546875" bestFit="1" customWidth="1"/>
    <col min="210" max="210" width="16.42578125" bestFit="1" customWidth="1"/>
    <col min="211" max="211" width="16" bestFit="1" customWidth="1"/>
    <col min="212" max="212" width="17.42578125" bestFit="1" customWidth="1"/>
    <col min="213" max="213" width="21" bestFit="1" customWidth="1"/>
    <col min="214" max="214" width="15.42578125" bestFit="1" customWidth="1"/>
    <col min="215" max="215" width="20" bestFit="1" customWidth="1"/>
    <col min="216" max="216" width="13.5703125" bestFit="1" customWidth="1"/>
    <col min="217" max="217" width="14.5703125" bestFit="1" customWidth="1"/>
    <col min="218" max="218" width="19" bestFit="1" customWidth="1"/>
    <col min="219" max="219" width="15" bestFit="1" customWidth="1"/>
    <col min="220" max="220" width="19" bestFit="1" customWidth="1"/>
    <col min="221" max="221" width="21" bestFit="1" customWidth="1"/>
    <col min="222" max="222" width="20" bestFit="1" customWidth="1"/>
    <col min="223" max="223" width="15.42578125" bestFit="1" customWidth="1"/>
    <col min="224" max="224" width="19" bestFit="1" customWidth="1"/>
    <col min="225" max="225" width="14.42578125" bestFit="1" customWidth="1"/>
    <col min="226" max="226" width="14" bestFit="1" customWidth="1"/>
    <col min="227" max="227" width="19" bestFit="1" customWidth="1"/>
    <col min="228" max="228" width="14" bestFit="1" customWidth="1"/>
    <col min="229" max="230" width="19" bestFit="1" customWidth="1"/>
    <col min="231" max="231" width="20" bestFit="1" customWidth="1"/>
    <col min="232" max="232" width="21" bestFit="1" customWidth="1"/>
    <col min="233" max="233" width="19" bestFit="1" customWidth="1"/>
    <col min="234" max="234" width="15.42578125" bestFit="1" customWidth="1"/>
    <col min="235" max="235" width="14.85546875" bestFit="1" customWidth="1"/>
    <col min="236" max="236" width="15.140625" bestFit="1" customWidth="1"/>
    <col min="237" max="237" width="15.42578125" bestFit="1" customWidth="1"/>
    <col min="238" max="238" width="15.5703125" bestFit="1" customWidth="1"/>
    <col min="239" max="239" width="13.5703125" bestFit="1" customWidth="1"/>
    <col min="240" max="240" width="14.140625" bestFit="1" customWidth="1"/>
    <col min="241" max="241" width="15.5703125" bestFit="1" customWidth="1"/>
    <col min="242" max="242" width="15" bestFit="1" customWidth="1"/>
    <col min="243" max="243" width="15.140625" bestFit="1" customWidth="1"/>
    <col min="244" max="244" width="14.42578125" bestFit="1" customWidth="1"/>
    <col min="245" max="245" width="14.5703125" bestFit="1" customWidth="1"/>
    <col min="246" max="246" width="15.5703125" bestFit="1" customWidth="1"/>
    <col min="247" max="247" width="15.85546875" bestFit="1" customWidth="1"/>
    <col min="248" max="248" width="15.5703125" bestFit="1" customWidth="1"/>
    <col min="249" max="249" width="14.5703125" bestFit="1" customWidth="1"/>
    <col min="250" max="254" width="21" bestFit="1" customWidth="1"/>
    <col min="255" max="256" width="22.5703125" bestFit="1" customWidth="1"/>
    <col min="257" max="257" width="15.42578125" bestFit="1" customWidth="1"/>
    <col min="258" max="258" width="19" bestFit="1" customWidth="1"/>
    <col min="259" max="259" width="14.42578125" bestFit="1" customWidth="1"/>
    <col min="260" max="260" width="15.140625" bestFit="1" customWidth="1"/>
    <col min="261" max="261" width="13.85546875" bestFit="1" customWidth="1"/>
    <col min="262" max="262" width="15.140625" bestFit="1" customWidth="1"/>
    <col min="263" max="263" width="14.42578125" bestFit="1" customWidth="1"/>
    <col min="264" max="264" width="15.5703125" bestFit="1" customWidth="1"/>
    <col min="265" max="265" width="14.42578125" bestFit="1" customWidth="1"/>
    <col min="266" max="266" width="16.5703125" bestFit="1" customWidth="1"/>
    <col min="267" max="267" width="13.5703125" bestFit="1" customWidth="1"/>
    <col min="268" max="268" width="15.42578125" bestFit="1" customWidth="1"/>
    <col min="269" max="270" width="15.5703125" bestFit="1" customWidth="1"/>
    <col min="271" max="271" width="19" bestFit="1" customWidth="1"/>
    <col min="272" max="272" width="14.42578125" bestFit="1" customWidth="1"/>
    <col min="273" max="274" width="19" bestFit="1" customWidth="1"/>
    <col min="275" max="275" width="17" bestFit="1" customWidth="1"/>
    <col min="276" max="276" width="15.5703125" bestFit="1" customWidth="1"/>
    <col min="277" max="278" width="19" bestFit="1" customWidth="1"/>
    <col min="279" max="279" width="20" bestFit="1" customWidth="1"/>
    <col min="280" max="280" width="19" bestFit="1" customWidth="1"/>
    <col min="281" max="281" width="14.140625" bestFit="1" customWidth="1"/>
    <col min="282" max="283" width="19" bestFit="1" customWidth="1"/>
    <col min="284" max="284" width="14.140625" bestFit="1" customWidth="1"/>
    <col min="285" max="285" width="19" bestFit="1" customWidth="1"/>
    <col min="286" max="286" width="21" bestFit="1" customWidth="1"/>
    <col min="287" max="287" width="17.42578125" bestFit="1" customWidth="1"/>
    <col min="288" max="288" width="14.5703125" bestFit="1" customWidth="1"/>
    <col min="289" max="291" width="16.42578125" bestFit="1" customWidth="1"/>
    <col min="292" max="292" width="14.42578125" bestFit="1" customWidth="1"/>
    <col min="293" max="298" width="17.42578125" bestFit="1" customWidth="1"/>
    <col min="299" max="299" width="16.140625" bestFit="1" customWidth="1"/>
    <col min="300" max="301" width="19" bestFit="1" customWidth="1"/>
    <col min="302" max="302" width="16.42578125" bestFit="1" customWidth="1"/>
    <col min="303" max="303" width="14" bestFit="1" customWidth="1"/>
    <col min="304" max="304" width="17.85546875" bestFit="1" customWidth="1"/>
    <col min="305" max="305" width="16" bestFit="1" customWidth="1"/>
    <col min="306" max="306" width="15.42578125" bestFit="1" customWidth="1"/>
    <col min="307" max="307" width="16.42578125" bestFit="1" customWidth="1"/>
    <col min="308" max="308" width="16" bestFit="1" customWidth="1"/>
    <col min="309" max="309" width="22.5703125" bestFit="1" customWidth="1"/>
    <col min="310" max="310" width="20" bestFit="1" customWidth="1"/>
    <col min="311" max="311" width="17.42578125" bestFit="1" customWidth="1"/>
    <col min="312" max="312" width="22.5703125" bestFit="1" customWidth="1"/>
    <col min="313" max="313" width="20" bestFit="1" customWidth="1"/>
    <col min="314" max="314" width="17.42578125" bestFit="1" customWidth="1"/>
    <col min="315" max="315" width="15.42578125" bestFit="1" customWidth="1"/>
    <col min="316" max="317" width="17.42578125" bestFit="1" customWidth="1"/>
    <col min="318" max="318" width="16.42578125" bestFit="1" customWidth="1"/>
    <col min="319" max="319" width="17.42578125" bestFit="1" customWidth="1"/>
    <col min="320" max="320" width="14.85546875" bestFit="1" customWidth="1"/>
    <col min="321" max="321" width="16.140625" bestFit="1" customWidth="1"/>
    <col min="322" max="322" width="15.5703125" bestFit="1" customWidth="1"/>
    <col min="323" max="323" width="14.42578125" bestFit="1" customWidth="1"/>
    <col min="324" max="324" width="15" bestFit="1" customWidth="1"/>
    <col min="325" max="325" width="20" bestFit="1" customWidth="1"/>
    <col min="326" max="327" width="16.42578125" bestFit="1" customWidth="1"/>
    <col min="328" max="328" width="14" bestFit="1" customWidth="1"/>
    <col min="329" max="330" width="20" bestFit="1" customWidth="1"/>
    <col min="331" max="331" width="14.42578125" bestFit="1" customWidth="1"/>
    <col min="332" max="332" width="14" bestFit="1" customWidth="1"/>
    <col min="333" max="333" width="14.5703125" bestFit="1" customWidth="1"/>
    <col min="334" max="334" width="20" bestFit="1" customWidth="1"/>
    <col min="335" max="335" width="15.42578125" bestFit="1" customWidth="1"/>
    <col min="336" max="336" width="13.5703125" bestFit="1" customWidth="1"/>
    <col min="337" max="337" width="17" bestFit="1" customWidth="1"/>
    <col min="338" max="338" width="20" bestFit="1" customWidth="1"/>
    <col min="339" max="339" width="17" bestFit="1" customWidth="1"/>
    <col min="340" max="340" width="14.85546875" bestFit="1" customWidth="1"/>
    <col min="341" max="341" width="20.5703125" bestFit="1" customWidth="1"/>
    <col min="342" max="342" width="17.5703125" bestFit="1" customWidth="1"/>
    <col min="343" max="343" width="16.42578125" bestFit="1" customWidth="1"/>
    <col min="344" max="344" width="18.140625" bestFit="1" customWidth="1"/>
    <col min="345" max="345" width="15" bestFit="1" customWidth="1"/>
    <col min="346" max="346" width="15.42578125" bestFit="1" customWidth="1"/>
    <col min="347" max="347" width="15.5703125" bestFit="1" customWidth="1"/>
    <col min="348" max="348" width="16.5703125" bestFit="1" customWidth="1"/>
    <col min="349" max="349" width="15.5703125" bestFit="1" customWidth="1"/>
    <col min="350" max="350" width="20" bestFit="1" customWidth="1"/>
    <col min="351" max="351" width="15.5703125" bestFit="1" customWidth="1"/>
    <col min="352" max="352" width="21.85546875" bestFit="1" customWidth="1"/>
    <col min="353" max="353" width="19" bestFit="1" customWidth="1"/>
    <col min="354" max="354" width="15.42578125" bestFit="1" customWidth="1"/>
    <col min="355" max="355" width="16.42578125" bestFit="1" customWidth="1"/>
    <col min="356" max="356" width="13.85546875" bestFit="1" customWidth="1"/>
    <col min="357" max="357" width="17.42578125" bestFit="1" customWidth="1"/>
    <col min="358" max="358" width="16.42578125" bestFit="1" customWidth="1"/>
    <col min="359" max="359" width="15.42578125" bestFit="1" customWidth="1"/>
    <col min="360" max="360" width="16.42578125" bestFit="1" customWidth="1"/>
    <col min="361" max="361" width="15.42578125" bestFit="1" customWidth="1"/>
    <col min="362" max="362" width="15.5703125" bestFit="1" customWidth="1"/>
    <col min="363" max="363" width="19.5703125" bestFit="1" customWidth="1"/>
    <col min="364" max="364" width="15.140625" bestFit="1" customWidth="1"/>
    <col min="365" max="365" width="16.42578125" bestFit="1" customWidth="1"/>
    <col min="366" max="366" width="16.5703125" bestFit="1" customWidth="1"/>
    <col min="367" max="367" width="16.140625" bestFit="1" customWidth="1"/>
    <col min="368" max="368" width="16.85546875" bestFit="1" customWidth="1"/>
    <col min="369" max="369" width="16.42578125" bestFit="1" customWidth="1"/>
    <col min="370" max="370" width="19" bestFit="1" customWidth="1"/>
    <col min="371" max="371" width="13.85546875" bestFit="1" customWidth="1"/>
    <col min="372" max="372" width="13.42578125" bestFit="1" customWidth="1"/>
    <col min="373" max="373" width="13.5703125" bestFit="1" customWidth="1"/>
    <col min="374" max="374" width="14.85546875" bestFit="1" customWidth="1"/>
    <col min="375" max="375" width="16.5703125" bestFit="1" customWidth="1"/>
    <col min="376" max="378" width="21" bestFit="1" customWidth="1"/>
    <col min="379" max="379" width="22.5703125" bestFit="1" customWidth="1"/>
    <col min="380" max="380" width="14.42578125" bestFit="1" customWidth="1"/>
    <col min="381" max="381" width="15.42578125" bestFit="1" customWidth="1"/>
    <col min="382" max="382" width="11.5703125" bestFit="1" customWidth="1"/>
    <col min="383" max="383" width="17.42578125" bestFit="1" customWidth="1"/>
    <col min="384" max="384" width="17.5703125" bestFit="1" customWidth="1"/>
    <col min="385" max="385" width="19.85546875" bestFit="1" customWidth="1"/>
    <col min="386" max="386" width="15.42578125" bestFit="1" customWidth="1"/>
    <col min="387" max="387" width="17.42578125" bestFit="1" customWidth="1"/>
    <col min="388" max="388" width="22.5703125" bestFit="1" customWidth="1"/>
    <col min="389" max="389" width="17.5703125" bestFit="1" customWidth="1"/>
    <col min="390" max="390" width="15.42578125" bestFit="1" customWidth="1"/>
    <col min="391" max="391" width="17.5703125" bestFit="1" customWidth="1"/>
    <col min="392" max="393" width="15.85546875" bestFit="1" customWidth="1"/>
    <col min="394" max="394" width="19" bestFit="1" customWidth="1"/>
    <col min="395" max="395" width="16.140625" bestFit="1" customWidth="1"/>
    <col min="396" max="396" width="16.85546875" bestFit="1" customWidth="1"/>
    <col min="397" max="397" width="17.42578125" bestFit="1" customWidth="1"/>
    <col min="398" max="399" width="15.5703125" bestFit="1" customWidth="1"/>
    <col min="400" max="401" width="19" bestFit="1" customWidth="1"/>
    <col min="402" max="403" width="16.42578125" bestFit="1" customWidth="1"/>
    <col min="404" max="404" width="15.140625" bestFit="1" customWidth="1"/>
    <col min="405" max="405" width="14" bestFit="1" customWidth="1"/>
    <col min="406" max="406" width="16.42578125" bestFit="1" customWidth="1"/>
    <col min="407" max="408" width="15.42578125" bestFit="1" customWidth="1"/>
    <col min="409" max="409" width="18.140625" bestFit="1" customWidth="1"/>
    <col min="410" max="410" width="16" bestFit="1" customWidth="1"/>
    <col min="411" max="411" width="15.42578125" bestFit="1" customWidth="1"/>
    <col min="412" max="412" width="19.5703125" bestFit="1" customWidth="1"/>
    <col min="413" max="413" width="16.42578125" bestFit="1" customWidth="1"/>
    <col min="414" max="414" width="20" bestFit="1" customWidth="1"/>
    <col min="415" max="415" width="14.85546875" bestFit="1" customWidth="1"/>
    <col min="416" max="416" width="20" bestFit="1" customWidth="1"/>
    <col min="417" max="417" width="15" bestFit="1" customWidth="1"/>
    <col min="418" max="419" width="19" bestFit="1" customWidth="1"/>
    <col min="420" max="420" width="21" bestFit="1" customWidth="1"/>
    <col min="421" max="421" width="15.140625" bestFit="1" customWidth="1"/>
    <col min="422" max="422" width="19" bestFit="1" customWidth="1"/>
    <col min="423" max="423" width="14.85546875" bestFit="1" customWidth="1"/>
    <col min="424" max="424" width="16.5703125" bestFit="1" customWidth="1"/>
    <col min="425" max="425" width="18.42578125" bestFit="1" customWidth="1"/>
    <col min="426" max="426" width="15.5703125" bestFit="1" customWidth="1"/>
    <col min="427" max="427" width="16.5703125" bestFit="1" customWidth="1"/>
    <col min="428" max="428" width="17.42578125" bestFit="1" customWidth="1"/>
    <col min="429" max="429" width="20" bestFit="1" customWidth="1"/>
    <col min="430" max="430" width="14.42578125" bestFit="1" customWidth="1"/>
    <col min="431" max="431" width="16.140625" bestFit="1" customWidth="1"/>
    <col min="432" max="432" width="20" bestFit="1" customWidth="1"/>
    <col min="433" max="433" width="13.85546875" bestFit="1" customWidth="1"/>
    <col min="434" max="434" width="16.140625" bestFit="1" customWidth="1"/>
    <col min="435" max="435" width="20" bestFit="1" customWidth="1"/>
    <col min="436" max="436" width="15" bestFit="1" customWidth="1"/>
    <col min="437" max="437" width="13.5703125" bestFit="1" customWidth="1"/>
    <col min="438" max="438" width="15.42578125" bestFit="1" customWidth="1"/>
    <col min="439" max="439" width="13.5703125" bestFit="1" customWidth="1"/>
    <col min="440" max="440" width="15.42578125" bestFit="1" customWidth="1"/>
    <col min="441" max="441" width="16.140625" bestFit="1" customWidth="1"/>
    <col min="442" max="442" width="14.42578125" bestFit="1" customWidth="1"/>
    <col min="443" max="443" width="16" bestFit="1" customWidth="1"/>
    <col min="444" max="444" width="15.5703125" bestFit="1" customWidth="1"/>
    <col min="445" max="445" width="14" bestFit="1" customWidth="1"/>
    <col min="446" max="446" width="14.5703125" bestFit="1" customWidth="1"/>
    <col min="447" max="447" width="14.85546875" bestFit="1" customWidth="1"/>
    <col min="448" max="448" width="15.5703125" bestFit="1" customWidth="1"/>
    <col min="449" max="449" width="17.85546875" bestFit="1" customWidth="1"/>
    <col min="450" max="450" width="15.42578125" bestFit="1" customWidth="1"/>
    <col min="451" max="451" width="13.85546875" bestFit="1" customWidth="1"/>
    <col min="452" max="452" width="15.5703125" bestFit="1" customWidth="1"/>
    <col min="453" max="453" width="16.42578125" bestFit="1" customWidth="1"/>
    <col min="454" max="454" width="15.85546875" bestFit="1" customWidth="1"/>
    <col min="455" max="455" width="16.42578125" bestFit="1" customWidth="1"/>
    <col min="456" max="456" width="15.42578125" bestFit="1" customWidth="1"/>
    <col min="457" max="457" width="13.140625" bestFit="1" customWidth="1"/>
    <col min="458" max="458" width="14.85546875" bestFit="1" customWidth="1"/>
    <col min="459" max="459" width="22.5703125" bestFit="1" customWidth="1"/>
    <col min="460" max="460" width="20" bestFit="1" customWidth="1"/>
    <col min="461" max="461" width="20.5703125" bestFit="1" customWidth="1"/>
    <col min="462" max="462" width="22.5703125" bestFit="1" customWidth="1"/>
    <col min="463" max="464" width="19" bestFit="1" customWidth="1"/>
    <col min="465" max="465" width="22.5703125" bestFit="1" customWidth="1"/>
    <col min="466" max="467" width="17.42578125" bestFit="1" customWidth="1"/>
    <col min="468" max="468" width="18.140625" bestFit="1" customWidth="1"/>
    <col min="469" max="469" width="21" bestFit="1" customWidth="1"/>
    <col min="470" max="470" width="22.5703125" bestFit="1" customWidth="1"/>
    <col min="471" max="471" width="20" bestFit="1" customWidth="1"/>
    <col min="472" max="472" width="21.85546875" bestFit="1" customWidth="1"/>
    <col min="473" max="473" width="22.5703125" bestFit="1" customWidth="1"/>
    <col min="474" max="474" width="20" bestFit="1" customWidth="1"/>
    <col min="475" max="475" width="21" bestFit="1" customWidth="1"/>
    <col min="476" max="476" width="19" bestFit="1" customWidth="1"/>
    <col min="477" max="477" width="22.5703125" bestFit="1" customWidth="1"/>
    <col min="478" max="478" width="19" bestFit="1" customWidth="1"/>
    <col min="479" max="479" width="17.42578125" bestFit="1" customWidth="1"/>
    <col min="480" max="480" width="20" bestFit="1" customWidth="1"/>
    <col min="481" max="481" width="17.42578125" bestFit="1" customWidth="1"/>
    <col min="482" max="482" width="16.42578125" bestFit="1" customWidth="1"/>
    <col min="483" max="483" width="21" bestFit="1" customWidth="1"/>
    <col min="484" max="484" width="16.42578125" bestFit="1" customWidth="1"/>
    <col min="485" max="485" width="15.42578125" bestFit="1" customWidth="1"/>
    <col min="486" max="486" width="21" bestFit="1" customWidth="1"/>
    <col min="487" max="487" width="19" bestFit="1" customWidth="1"/>
    <col min="488" max="488" width="16.42578125" bestFit="1" customWidth="1"/>
    <col min="489" max="489" width="21" bestFit="1" customWidth="1"/>
    <col min="490" max="491" width="17.42578125" bestFit="1" customWidth="1"/>
    <col min="492" max="492" width="20" bestFit="1" customWidth="1"/>
    <col min="493" max="493" width="17.42578125" bestFit="1" customWidth="1"/>
    <col min="494" max="494" width="17.140625" bestFit="1" customWidth="1"/>
    <col min="495" max="495" width="21" bestFit="1" customWidth="1"/>
    <col min="496" max="496" width="19" bestFit="1" customWidth="1"/>
    <col min="497" max="497" width="17.42578125" bestFit="1" customWidth="1"/>
    <col min="498" max="498" width="21" bestFit="1" customWidth="1"/>
    <col min="499" max="499" width="19" bestFit="1" customWidth="1"/>
    <col min="500" max="500" width="17.42578125" bestFit="1" customWidth="1"/>
    <col min="501" max="501" width="20" bestFit="1" customWidth="1"/>
    <col min="502" max="502" width="17.42578125" bestFit="1" customWidth="1"/>
    <col min="503" max="503" width="16.42578125" bestFit="1" customWidth="1"/>
    <col min="504" max="504" width="19" bestFit="1" customWidth="1"/>
    <col min="505" max="505" width="16.42578125" bestFit="1" customWidth="1"/>
    <col min="506" max="506" width="15.42578125" bestFit="1" customWidth="1"/>
    <col min="507" max="507" width="22.5703125" bestFit="1" customWidth="1"/>
    <col min="508" max="508" width="20" bestFit="1" customWidth="1"/>
    <col min="509" max="509" width="19" bestFit="1" customWidth="1"/>
    <col min="510" max="510" width="22.5703125" bestFit="1" customWidth="1"/>
    <col min="511" max="511" width="19" bestFit="1" customWidth="1"/>
    <col min="512" max="512" width="17.42578125" bestFit="1" customWidth="1"/>
    <col min="513" max="513" width="20" bestFit="1" customWidth="1"/>
    <col min="514" max="514" width="16.42578125" bestFit="1" customWidth="1"/>
    <col min="515" max="515" width="15.42578125" bestFit="1" customWidth="1"/>
    <col min="516" max="516" width="21" bestFit="1" customWidth="1"/>
    <col min="517" max="517" width="19" bestFit="1" customWidth="1"/>
    <col min="518" max="518" width="17.42578125" bestFit="1" customWidth="1"/>
    <col min="519" max="519" width="22.5703125" bestFit="1" customWidth="1"/>
    <col min="520" max="520" width="19" bestFit="1" customWidth="1"/>
    <col min="521" max="521" width="17.42578125" bestFit="1" customWidth="1"/>
    <col min="522" max="522" width="21" bestFit="1" customWidth="1"/>
    <col min="523" max="523" width="19" bestFit="1" customWidth="1"/>
    <col min="524" max="524" width="17.42578125" bestFit="1" customWidth="1"/>
    <col min="525" max="525" width="20" bestFit="1" customWidth="1"/>
    <col min="526" max="526" width="17.42578125" bestFit="1" customWidth="1"/>
    <col min="527" max="527" width="16.42578125" bestFit="1" customWidth="1"/>
    <col min="528" max="528" width="21" bestFit="1" customWidth="1"/>
    <col min="529" max="530" width="17.42578125" bestFit="1" customWidth="1"/>
    <col min="531" max="531" width="21" bestFit="1" customWidth="1"/>
    <col min="532" max="532" width="19" bestFit="1" customWidth="1"/>
    <col min="533" max="533" width="17.42578125" bestFit="1" customWidth="1"/>
    <col min="534" max="534" width="21" bestFit="1" customWidth="1"/>
    <col min="535" max="535" width="19" bestFit="1" customWidth="1"/>
    <col min="536" max="536" width="17.42578125" bestFit="1" customWidth="1"/>
    <col min="537" max="537" width="21" bestFit="1" customWidth="1"/>
    <col min="538" max="538" width="17.42578125" bestFit="1" customWidth="1"/>
    <col min="539" max="539" width="16.42578125" bestFit="1" customWidth="1"/>
    <col min="540" max="540" width="21" bestFit="1" customWidth="1"/>
    <col min="541" max="542" width="17.42578125" bestFit="1" customWidth="1"/>
    <col min="543" max="543" width="21" bestFit="1" customWidth="1"/>
    <col min="544" max="544" width="19" bestFit="1" customWidth="1"/>
    <col min="545" max="545" width="16.42578125" bestFit="1" customWidth="1"/>
    <col min="546" max="546" width="21" bestFit="1" customWidth="1"/>
    <col min="547" max="547" width="19" bestFit="1" customWidth="1"/>
    <col min="548" max="548" width="17.42578125" bestFit="1" customWidth="1"/>
    <col min="549" max="549" width="21" bestFit="1" customWidth="1"/>
    <col min="550" max="551" width="17.42578125" bestFit="1" customWidth="1"/>
    <col min="552" max="552" width="21" bestFit="1" customWidth="1"/>
    <col min="553" max="554" width="17.42578125" bestFit="1" customWidth="1"/>
    <col min="555" max="555" width="18.5703125" bestFit="1" customWidth="1"/>
    <col min="556" max="557" width="15.42578125" bestFit="1" customWidth="1"/>
    <col min="558" max="558" width="21" bestFit="1" customWidth="1"/>
    <col min="559" max="559" width="19" bestFit="1" customWidth="1"/>
    <col min="560" max="560" width="17.42578125" bestFit="1" customWidth="1"/>
    <col min="561" max="561" width="22.5703125" bestFit="1" customWidth="1"/>
    <col min="562" max="562" width="20" bestFit="1" customWidth="1"/>
    <col min="563" max="563" width="19" bestFit="1" customWidth="1"/>
    <col min="564" max="564" width="13.5703125" bestFit="1" customWidth="1"/>
  </cols>
  <sheetData>
    <row r="1" spans="1:917" x14ac:dyDescent="0.25">
      <c r="A1" t="s">
        <v>1315</v>
      </c>
      <c r="B1" t="s">
        <v>1802</v>
      </c>
      <c r="C1" t="s">
        <v>1304</v>
      </c>
      <c r="D1" t="s">
        <v>1305</v>
      </c>
      <c r="E1" t="s">
        <v>927</v>
      </c>
      <c r="F1" t="s">
        <v>1803</v>
      </c>
      <c r="G1" t="s">
        <v>914</v>
      </c>
      <c r="H1" t="s">
        <v>925</v>
      </c>
      <c r="I1" t="s">
        <v>924</v>
      </c>
      <c r="J1" t="s">
        <v>926</v>
      </c>
      <c r="K1" t="s">
        <v>913</v>
      </c>
      <c r="L1" t="s">
        <v>921</v>
      </c>
      <c r="M1" t="s">
        <v>922</v>
      </c>
      <c r="N1" t="s">
        <v>919</v>
      </c>
      <c r="O1" t="s">
        <v>918</v>
      </c>
      <c r="P1" t="s">
        <v>933</v>
      </c>
      <c r="Q1" t="s">
        <v>915</v>
      </c>
      <c r="R1" t="s">
        <v>934</v>
      </c>
      <c r="S1" t="s">
        <v>930</v>
      </c>
      <c r="T1" t="s">
        <v>917</v>
      </c>
      <c r="U1" t="s">
        <v>916</v>
      </c>
      <c r="V1" t="s">
        <v>932</v>
      </c>
      <c r="W1" t="s">
        <v>928</v>
      </c>
      <c r="X1" t="s">
        <v>955</v>
      </c>
      <c r="Y1" t="s">
        <v>959</v>
      </c>
      <c r="Z1" t="s">
        <v>958</v>
      </c>
      <c r="AA1" t="s">
        <v>957</v>
      </c>
      <c r="AB1" t="s">
        <v>967</v>
      </c>
      <c r="AC1" t="s">
        <v>952</v>
      </c>
      <c r="AD1" t="s">
        <v>962</v>
      </c>
      <c r="AE1" t="s">
        <v>956</v>
      </c>
      <c r="AF1" t="s">
        <v>954</v>
      </c>
      <c r="AG1" t="s">
        <v>966</v>
      </c>
      <c r="AH1" t="s">
        <v>964</v>
      </c>
      <c r="AI1" t="s">
        <v>963</v>
      </c>
      <c r="AJ1" t="s">
        <v>961</v>
      </c>
      <c r="AK1" t="s">
        <v>965</v>
      </c>
      <c r="AL1" t="s">
        <v>960</v>
      </c>
      <c r="AM1" t="s">
        <v>953</v>
      </c>
      <c r="AN1" t="s">
        <v>941</v>
      </c>
      <c r="AO1" t="s">
        <v>936</v>
      </c>
      <c r="AP1" t="s">
        <v>937</v>
      </c>
      <c r="AQ1" t="s">
        <v>935</v>
      </c>
      <c r="AR1" t="s">
        <v>942</v>
      </c>
      <c r="AS1" t="s">
        <v>944</v>
      </c>
      <c r="AT1" t="s">
        <v>945</v>
      </c>
      <c r="AU1" t="s">
        <v>939</v>
      </c>
      <c r="AV1" t="s">
        <v>938</v>
      </c>
      <c r="AW1" t="s">
        <v>943</v>
      </c>
      <c r="AX1" t="s">
        <v>940</v>
      </c>
      <c r="AY1" t="s">
        <v>946</v>
      </c>
      <c r="AZ1" t="s">
        <v>948</v>
      </c>
      <c r="BA1" t="s">
        <v>949</v>
      </c>
      <c r="BB1" t="s">
        <v>951</v>
      </c>
      <c r="BC1" t="s">
        <v>947</v>
      </c>
      <c r="BD1" t="s">
        <v>950</v>
      </c>
      <c r="BE1" t="s">
        <v>968</v>
      </c>
      <c r="BF1" t="s">
        <v>920</v>
      </c>
      <c r="BG1" t="s">
        <v>931</v>
      </c>
      <c r="BH1" t="s">
        <v>929</v>
      </c>
      <c r="BI1" t="s">
        <v>923</v>
      </c>
      <c r="BJ1" t="s">
        <v>1327</v>
      </c>
      <c r="BK1" t="s">
        <v>1330</v>
      </c>
      <c r="BL1" t="s">
        <v>1328</v>
      </c>
      <c r="BM1" t="s">
        <v>1334</v>
      </c>
      <c r="BN1" t="s">
        <v>1337</v>
      </c>
      <c r="BO1" t="s">
        <v>1339</v>
      </c>
      <c r="BP1" t="s">
        <v>1331</v>
      </c>
      <c r="BQ1" t="s">
        <v>1338</v>
      </c>
      <c r="BR1" t="s">
        <v>1335</v>
      </c>
      <c r="BS1" t="s">
        <v>1353</v>
      </c>
      <c r="BT1" t="s">
        <v>1351</v>
      </c>
      <c r="BU1" t="s">
        <v>1341</v>
      </c>
      <c r="BV1" t="s">
        <v>1345</v>
      </c>
      <c r="BW1" t="s">
        <v>1354</v>
      </c>
      <c r="BX1" t="s">
        <v>1346</v>
      </c>
      <c r="BY1" t="s">
        <v>1355</v>
      </c>
      <c r="BZ1" t="s">
        <v>1350</v>
      </c>
      <c r="CA1" t="s">
        <v>1356</v>
      </c>
      <c r="CB1" t="s">
        <v>1320</v>
      </c>
      <c r="CC1" t="s">
        <v>1804</v>
      </c>
      <c r="CD1" t="s">
        <v>1805</v>
      </c>
      <c r="CE1" t="s">
        <v>1449</v>
      </c>
      <c r="CF1" t="s">
        <v>1439</v>
      </c>
      <c r="CG1" t="s">
        <v>1323</v>
      </c>
      <c r="CH1" t="s">
        <v>1318</v>
      </c>
      <c r="CI1" t="s">
        <v>1360</v>
      </c>
      <c r="CJ1" t="s">
        <v>1344</v>
      </c>
      <c r="CK1" t="s">
        <v>1340</v>
      </c>
      <c r="CL1" t="s">
        <v>1352</v>
      </c>
      <c r="CM1" t="s">
        <v>1349</v>
      </c>
      <c r="CN1" t="s">
        <v>1347</v>
      </c>
      <c r="CO1" t="s">
        <v>1343</v>
      </c>
      <c r="CP1" t="s">
        <v>1348</v>
      </c>
      <c r="CQ1" t="s">
        <v>1324</v>
      </c>
      <c r="CR1" t="s">
        <v>1336</v>
      </c>
      <c r="CS1" t="s">
        <v>1326</v>
      </c>
      <c r="CT1" t="s">
        <v>1317</v>
      </c>
      <c r="CU1" t="s">
        <v>1325</v>
      </c>
      <c r="CV1" t="s">
        <v>1332</v>
      </c>
      <c r="CW1" t="s">
        <v>1329</v>
      </c>
      <c r="CX1" t="s">
        <v>1319</v>
      </c>
      <c r="CY1" t="s">
        <v>1322</v>
      </c>
      <c r="CZ1" t="s">
        <v>1333</v>
      </c>
      <c r="DA1" t="s">
        <v>1321</v>
      </c>
      <c r="DB1" t="s">
        <v>1357</v>
      </c>
      <c r="DC1" t="s">
        <v>1361</v>
      </c>
      <c r="DD1" t="s">
        <v>1358</v>
      </c>
      <c r="DE1" t="s">
        <v>1362</v>
      </c>
      <c r="DF1" t="s">
        <v>1359</v>
      </c>
      <c r="DG1" t="s">
        <v>1342</v>
      </c>
      <c r="DH1" t="s">
        <v>825</v>
      </c>
      <c r="DI1" t="s">
        <v>829</v>
      </c>
      <c r="DJ1" t="s">
        <v>831</v>
      </c>
      <c r="DK1" t="s">
        <v>815</v>
      </c>
      <c r="DL1" t="s">
        <v>819</v>
      </c>
      <c r="DM1" t="s">
        <v>822</v>
      </c>
      <c r="DN1" t="s">
        <v>817</v>
      </c>
      <c r="DO1" t="s">
        <v>813</v>
      </c>
      <c r="DP1" t="s">
        <v>811</v>
      </c>
      <c r="DQ1" t="s">
        <v>807</v>
      </c>
      <c r="DR1" t="s">
        <v>827</v>
      </c>
      <c r="DS1" t="s">
        <v>809</v>
      </c>
      <c r="DT1" t="s">
        <v>821</v>
      </c>
      <c r="DU1" t="s">
        <v>826</v>
      </c>
      <c r="DV1" t="s">
        <v>830</v>
      </c>
      <c r="DW1" t="s">
        <v>832</v>
      </c>
      <c r="DX1" t="s">
        <v>816</v>
      </c>
      <c r="DY1" t="s">
        <v>820</v>
      </c>
      <c r="DZ1" t="s">
        <v>823</v>
      </c>
      <c r="EA1" t="s">
        <v>818</v>
      </c>
      <c r="EB1" t="s">
        <v>814</v>
      </c>
      <c r="EC1" t="s">
        <v>812</v>
      </c>
      <c r="ED1" t="s">
        <v>808</v>
      </c>
      <c r="EE1" t="s">
        <v>828</v>
      </c>
      <c r="EF1" t="s">
        <v>824</v>
      </c>
      <c r="EG1" t="s">
        <v>810</v>
      </c>
      <c r="EH1" t="s">
        <v>863</v>
      </c>
      <c r="EI1" t="s">
        <v>862</v>
      </c>
      <c r="EJ1" t="s">
        <v>858</v>
      </c>
      <c r="EK1" t="s">
        <v>849</v>
      </c>
      <c r="EL1" t="s">
        <v>850</v>
      </c>
      <c r="EM1" t="s">
        <v>852</v>
      </c>
      <c r="EN1" t="s">
        <v>853</v>
      </c>
      <c r="EO1" t="s">
        <v>855</v>
      </c>
      <c r="EP1" t="s">
        <v>854</v>
      </c>
      <c r="EQ1" t="s">
        <v>856</v>
      </c>
      <c r="ER1" t="s">
        <v>851</v>
      </c>
      <c r="ES1" t="s">
        <v>859</v>
      </c>
      <c r="ET1" t="s">
        <v>867</v>
      </c>
      <c r="EU1" t="s">
        <v>866</v>
      </c>
      <c r="EV1" t="s">
        <v>1425</v>
      </c>
      <c r="EW1" t="s">
        <v>1421</v>
      </c>
      <c r="EX1" t="s">
        <v>1424</v>
      </c>
      <c r="EY1" t="s">
        <v>1422</v>
      </c>
      <c r="EZ1" t="s">
        <v>1423</v>
      </c>
      <c r="FA1" t="s">
        <v>869</v>
      </c>
      <c r="FB1" t="s">
        <v>868</v>
      </c>
      <c r="FC1" t="s">
        <v>860</v>
      </c>
      <c r="FD1" t="s">
        <v>864</v>
      </c>
      <c r="FE1" t="s">
        <v>865</v>
      </c>
      <c r="FF1" t="s">
        <v>857</v>
      </c>
      <c r="FG1" t="s">
        <v>861</v>
      </c>
      <c r="FH1" t="s">
        <v>870</v>
      </c>
      <c r="FI1" t="s">
        <v>1149</v>
      </c>
      <c r="FJ1" t="s">
        <v>1158</v>
      </c>
      <c r="FK1" t="s">
        <v>1164</v>
      </c>
      <c r="FL1" t="s">
        <v>1167</v>
      </c>
      <c r="FM1" t="s">
        <v>1146</v>
      </c>
      <c r="FN1" t="s">
        <v>1215</v>
      </c>
      <c r="FO1" t="s">
        <v>1213</v>
      </c>
      <c r="FP1" t="s">
        <v>1176</v>
      </c>
      <c r="FQ1" t="s">
        <v>1197</v>
      </c>
      <c r="FR1" t="s">
        <v>1156</v>
      </c>
      <c r="FS1" t="s">
        <v>1153</v>
      </c>
      <c r="FT1" t="s">
        <v>1186</v>
      </c>
      <c r="FU1" t="s">
        <v>1196</v>
      </c>
      <c r="FV1" t="s">
        <v>1211</v>
      </c>
      <c r="FW1" t="s">
        <v>1179</v>
      </c>
      <c r="FX1" t="s">
        <v>1183</v>
      </c>
      <c r="FY1" t="s">
        <v>1182</v>
      </c>
      <c r="FZ1" t="s">
        <v>1181</v>
      </c>
      <c r="GA1" t="s">
        <v>1173</v>
      </c>
      <c r="GB1" t="s">
        <v>1159</v>
      </c>
      <c r="GC1" t="s">
        <v>1170</v>
      </c>
      <c r="GD1" t="s">
        <v>1148</v>
      </c>
      <c r="GE1" t="s">
        <v>1151</v>
      </c>
      <c r="GF1" t="s">
        <v>1145</v>
      </c>
      <c r="GG1" t="s">
        <v>1210</v>
      </c>
      <c r="GH1" t="s">
        <v>1177</v>
      </c>
      <c r="GI1" t="s">
        <v>1184</v>
      </c>
      <c r="GJ1" t="s">
        <v>1174</v>
      </c>
      <c r="GK1" t="s">
        <v>1212</v>
      </c>
      <c r="GL1" t="s">
        <v>1141</v>
      </c>
      <c r="GM1" t="s">
        <v>1185</v>
      </c>
      <c r="GN1" t="s">
        <v>1195</v>
      </c>
      <c r="GO1" t="s">
        <v>1193</v>
      </c>
      <c r="GP1" t="s">
        <v>1214</v>
      </c>
      <c r="GQ1" t="s">
        <v>1175</v>
      </c>
      <c r="GR1" t="s">
        <v>1180</v>
      </c>
      <c r="GS1" t="s">
        <v>1194</v>
      </c>
      <c r="GT1" t="s">
        <v>1140</v>
      </c>
      <c r="GU1" t="s">
        <v>1160</v>
      </c>
      <c r="GV1" t="s">
        <v>1144</v>
      </c>
      <c r="GW1" t="s">
        <v>1166</v>
      </c>
      <c r="GX1" t="s">
        <v>1147</v>
      </c>
      <c r="GY1" t="s">
        <v>1172</v>
      </c>
      <c r="GZ1" t="s">
        <v>1169</v>
      </c>
      <c r="HA1" t="s">
        <v>1162</v>
      </c>
      <c r="HB1" t="s">
        <v>1150</v>
      </c>
      <c r="HC1" t="s">
        <v>1165</v>
      </c>
      <c r="HD1" t="s">
        <v>1152</v>
      </c>
      <c r="HE1" t="s">
        <v>1142</v>
      </c>
      <c r="HF1" t="s">
        <v>1157</v>
      </c>
      <c r="HG1" t="s">
        <v>1155</v>
      </c>
      <c r="HH1" t="s">
        <v>1139</v>
      </c>
      <c r="HI1" t="s">
        <v>1171</v>
      </c>
      <c r="HJ1" t="s">
        <v>1168</v>
      </c>
      <c r="HK1" t="s">
        <v>1161</v>
      </c>
      <c r="HL1" t="s">
        <v>1163</v>
      </c>
      <c r="HM1" t="s">
        <v>1154</v>
      </c>
      <c r="HN1" t="s">
        <v>1143</v>
      </c>
      <c r="HO1" t="s">
        <v>1189</v>
      </c>
      <c r="HP1" t="s">
        <v>1178</v>
      </c>
      <c r="HQ1" t="s">
        <v>1187</v>
      </c>
      <c r="HR1" t="s">
        <v>1191</v>
      </c>
      <c r="HS1" t="s">
        <v>1190</v>
      </c>
      <c r="HT1" t="s">
        <v>1192</v>
      </c>
      <c r="HU1" t="s">
        <v>1225</v>
      </c>
      <c r="HV1" t="s">
        <v>1188</v>
      </c>
      <c r="HW1" t="s">
        <v>1227</v>
      </c>
      <c r="HX1" t="s">
        <v>1226</v>
      </c>
      <c r="HY1" t="s">
        <v>1228</v>
      </c>
      <c r="HZ1" t="s">
        <v>882</v>
      </c>
      <c r="IA1" t="s">
        <v>885</v>
      </c>
      <c r="IB1" t="s">
        <v>878</v>
      </c>
      <c r="IC1" t="s">
        <v>877</v>
      </c>
      <c r="ID1" t="s">
        <v>876</v>
      </c>
      <c r="IE1" t="s">
        <v>879</v>
      </c>
      <c r="IF1" t="s">
        <v>883</v>
      </c>
      <c r="IG1" t="s">
        <v>884</v>
      </c>
      <c r="IH1" t="s">
        <v>881</v>
      </c>
      <c r="II1" t="s">
        <v>880</v>
      </c>
      <c r="IJ1" t="s">
        <v>873</v>
      </c>
      <c r="IK1" t="s">
        <v>872</v>
      </c>
      <c r="IL1" t="s">
        <v>871</v>
      </c>
      <c r="IM1" t="s">
        <v>875</v>
      </c>
      <c r="IN1" t="s">
        <v>874</v>
      </c>
      <c r="IO1" t="s">
        <v>886</v>
      </c>
      <c r="IP1" t="s">
        <v>799</v>
      </c>
      <c r="IQ1" t="s">
        <v>804</v>
      </c>
      <c r="IR1" t="s">
        <v>801</v>
      </c>
      <c r="IS1" t="s">
        <v>802</v>
      </c>
      <c r="IT1" t="s">
        <v>803</v>
      </c>
      <c r="IU1" t="s">
        <v>800</v>
      </c>
      <c r="IV1" t="s">
        <v>806</v>
      </c>
      <c r="IW1" t="s">
        <v>789</v>
      </c>
      <c r="IX1" t="s">
        <v>788</v>
      </c>
      <c r="IY1" t="s">
        <v>790</v>
      </c>
      <c r="IZ1" t="s">
        <v>791</v>
      </c>
      <c r="JA1" t="s">
        <v>792</v>
      </c>
      <c r="JB1" t="s">
        <v>797</v>
      </c>
      <c r="JC1" t="s">
        <v>794</v>
      </c>
      <c r="JD1" t="s">
        <v>796</v>
      </c>
      <c r="JE1" t="s">
        <v>798</v>
      </c>
      <c r="JF1" t="s">
        <v>795</v>
      </c>
      <c r="JG1" t="s">
        <v>793</v>
      </c>
      <c r="JH1" t="s">
        <v>805</v>
      </c>
      <c r="JI1" t="s">
        <v>786</v>
      </c>
      <c r="JJ1" t="s">
        <v>784</v>
      </c>
      <c r="JK1" t="s">
        <v>787</v>
      </c>
      <c r="JL1" t="s">
        <v>785</v>
      </c>
      <c r="JM1" t="s">
        <v>764</v>
      </c>
      <c r="JN1" t="s">
        <v>765</v>
      </c>
      <c r="JO1" t="s">
        <v>763</v>
      </c>
      <c r="JP1" t="s">
        <v>774</v>
      </c>
      <c r="JQ1" t="s">
        <v>773</v>
      </c>
      <c r="JR1" t="s">
        <v>772</v>
      </c>
      <c r="JS1" t="s">
        <v>775</v>
      </c>
      <c r="JT1" t="s">
        <v>771</v>
      </c>
      <c r="JU1" t="s">
        <v>777</v>
      </c>
      <c r="JV1" t="s">
        <v>776</v>
      </c>
      <c r="JW1" t="s">
        <v>780</v>
      </c>
      <c r="JX1" t="s">
        <v>781</v>
      </c>
      <c r="JY1" t="s">
        <v>778</v>
      </c>
      <c r="JZ1" t="s">
        <v>783</v>
      </c>
      <c r="KA1" t="s">
        <v>779</v>
      </c>
      <c r="KB1" t="s">
        <v>782</v>
      </c>
      <c r="KC1" t="s">
        <v>767</v>
      </c>
      <c r="KD1" t="s">
        <v>768</v>
      </c>
      <c r="KE1" t="s">
        <v>769</v>
      </c>
      <c r="KF1" t="s">
        <v>766</v>
      </c>
      <c r="KG1" t="s">
        <v>770</v>
      </c>
      <c r="KH1" t="s">
        <v>981</v>
      </c>
      <c r="KI1" t="s">
        <v>979</v>
      </c>
      <c r="KJ1" t="s">
        <v>980</v>
      </c>
      <c r="KK1" t="s">
        <v>978</v>
      </c>
      <c r="KL1" t="s">
        <v>969</v>
      </c>
      <c r="KM1" t="s">
        <v>971</v>
      </c>
      <c r="KN1" t="s">
        <v>973</v>
      </c>
      <c r="KO1" t="s">
        <v>970</v>
      </c>
      <c r="KP1" t="s">
        <v>972</v>
      </c>
      <c r="KQ1" t="s">
        <v>977</v>
      </c>
      <c r="KR1" t="s">
        <v>974</v>
      </c>
      <c r="KS1" t="s">
        <v>975</v>
      </c>
      <c r="KT1" t="s">
        <v>976</v>
      </c>
      <c r="KU1" t="s">
        <v>848</v>
      </c>
      <c r="KV1" t="s">
        <v>841</v>
      </c>
      <c r="KW1" t="s">
        <v>834</v>
      </c>
      <c r="KX1" t="s">
        <v>842</v>
      </c>
      <c r="KY1" t="s">
        <v>843</v>
      </c>
      <c r="KZ1" t="s">
        <v>836</v>
      </c>
      <c r="LA1" t="s">
        <v>838</v>
      </c>
      <c r="LB1" t="s">
        <v>840</v>
      </c>
      <c r="LC1" t="s">
        <v>846</v>
      </c>
      <c r="LD1" t="s">
        <v>839</v>
      </c>
      <c r="LE1" t="s">
        <v>833</v>
      </c>
      <c r="LF1" t="s">
        <v>844</v>
      </c>
      <c r="LG1" t="s">
        <v>837</v>
      </c>
      <c r="LH1" t="s">
        <v>847</v>
      </c>
      <c r="LI1" t="s">
        <v>835</v>
      </c>
      <c r="LJ1" t="s">
        <v>845</v>
      </c>
      <c r="LK1" t="s">
        <v>1218</v>
      </c>
      <c r="LL1" t="s">
        <v>1203</v>
      </c>
      <c r="LM1" t="s">
        <v>1019</v>
      </c>
      <c r="LN1" t="s">
        <v>1209</v>
      </c>
      <c r="LO1" t="s">
        <v>1201</v>
      </c>
      <c r="LP1" t="s">
        <v>1200</v>
      </c>
      <c r="LQ1" t="s">
        <v>1204</v>
      </c>
      <c r="LR1" t="s">
        <v>1208</v>
      </c>
      <c r="LS1" t="s">
        <v>1207</v>
      </c>
      <c r="LT1" t="s">
        <v>1023</v>
      </c>
      <c r="LU1" t="s">
        <v>1018</v>
      </c>
      <c r="LV1" t="s">
        <v>1042</v>
      </c>
      <c r="LW1" t="s">
        <v>1219</v>
      </c>
      <c r="LX1" t="s">
        <v>1229</v>
      </c>
      <c r="LY1" t="s">
        <v>1041</v>
      </c>
      <c r="LZ1" t="s">
        <v>1040</v>
      </c>
      <c r="MA1" t="s">
        <v>1039</v>
      </c>
      <c r="MB1" t="s">
        <v>1022</v>
      </c>
      <c r="MC1" t="s">
        <v>1038</v>
      </c>
      <c r="MD1" t="s">
        <v>1216</v>
      </c>
      <c r="ME1" t="s">
        <v>1037</v>
      </c>
      <c r="MF1" t="s">
        <v>1036</v>
      </c>
      <c r="MG1" t="s">
        <v>1025</v>
      </c>
      <c r="MH1" t="s">
        <v>1035</v>
      </c>
      <c r="MI1" t="s">
        <v>1034</v>
      </c>
      <c r="MJ1" t="s">
        <v>1033</v>
      </c>
      <c r="MK1" t="s">
        <v>1032</v>
      </c>
      <c r="ML1" t="s">
        <v>1031</v>
      </c>
      <c r="MM1" t="s">
        <v>1030</v>
      </c>
      <c r="MN1" t="s">
        <v>1137</v>
      </c>
      <c r="MO1" t="s">
        <v>1024</v>
      </c>
      <c r="MP1" t="s">
        <v>1199</v>
      </c>
      <c r="MQ1" t="s">
        <v>1129</v>
      </c>
      <c r="MR1" t="s">
        <v>1138</v>
      </c>
      <c r="MS1" t="s">
        <v>1202</v>
      </c>
      <c r="MT1" t="s">
        <v>1020</v>
      </c>
      <c r="MU1" t="s">
        <v>1021</v>
      </c>
      <c r="MV1" t="s">
        <v>1217</v>
      </c>
      <c r="MW1" t="s">
        <v>1417</v>
      </c>
      <c r="MX1" t="s">
        <v>1416</v>
      </c>
      <c r="MY1" t="s">
        <v>1415</v>
      </c>
      <c r="MZ1" t="s">
        <v>1414</v>
      </c>
      <c r="NA1" t="s">
        <v>1413</v>
      </c>
      <c r="NB1" t="s">
        <v>1418</v>
      </c>
      <c r="NC1" t="s">
        <v>1419</v>
      </c>
      <c r="ND1" t="s">
        <v>749</v>
      </c>
      <c r="NE1" t="s">
        <v>748</v>
      </c>
      <c r="NF1" t="s">
        <v>752</v>
      </c>
      <c r="NG1" t="s">
        <v>983</v>
      </c>
      <c r="NH1" t="s">
        <v>741</v>
      </c>
      <c r="NI1" t="s">
        <v>747</v>
      </c>
      <c r="NJ1" t="s">
        <v>985</v>
      </c>
      <c r="NK1" t="s">
        <v>995</v>
      </c>
      <c r="NL1" t="s">
        <v>998</v>
      </c>
      <c r="NM1" t="s">
        <v>1000</v>
      </c>
      <c r="NN1" t="s">
        <v>1008</v>
      </c>
      <c r="NO1" t="s">
        <v>754</v>
      </c>
      <c r="NP1" t="s">
        <v>996</v>
      </c>
      <c r="NQ1" t="s">
        <v>746</v>
      </c>
      <c r="NR1" t="s">
        <v>758</v>
      </c>
      <c r="NS1" t="s">
        <v>1009</v>
      </c>
      <c r="NT1" t="s">
        <v>736</v>
      </c>
      <c r="NU1" t="s">
        <v>989</v>
      </c>
      <c r="NV1" t="s">
        <v>762</v>
      </c>
      <c r="NW1" t="s">
        <v>1448</v>
      </c>
      <c r="NX1" t="s">
        <v>750</v>
      </c>
      <c r="NY1" t="s">
        <v>1002</v>
      </c>
      <c r="NZ1" t="s">
        <v>742</v>
      </c>
      <c r="OA1" t="s">
        <v>761</v>
      </c>
      <c r="OB1" t="s">
        <v>999</v>
      </c>
      <c r="OC1" t="s">
        <v>738</v>
      </c>
      <c r="OD1" t="s">
        <v>997</v>
      </c>
      <c r="OE1" t="s">
        <v>1003</v>
      </c>
      <c r="OF1" t="s">
        <v>737</v>
      </c>
      <c r="OG1" t="s">
        <v>988</v>
      </c>
      <c r="OH1" t="s">
        <v>743</v>
      </c>
      <c r="OI1" t="s">
        <v>984</v>
      </c>
      <c r="OJ1" t="s">
        <v>760</v>
      </c>
      <c r="OK1" t="s">
        <v>986</v>
      </c>
      <c r="OL1" t="s">
        <v>739</v>
      </c>
      <c r="OM1" t="s">
        <v>982</v>
      </c>
      <c r="ON1" t="s">
        <v>1007</v>
      </c>
      <c r="OO1" t="s">
        <v>1015</v>
      </c>
      <c r="OP1" t="s">
        <v>759</v>
      </c>
      <c r="OQ1" t="s">
        <v>751</v>
      </c>
      <c r="OR1" t="s">
        <v>990</v>
      </c>
      <c r="OS1" t="s">
        <v>753</v>
      </c>
      <c r="OT1" t="s">
        <v>755</v>
      </c>
      <c r="OU1" t="s">
        <v>1014</v>
      </c>
      <c r="OV1" t="s">
        <v>991</v>
      </c>
      <c r="OW1" t="s">
        <v>1013</v>
      </c>
      <c r="OX1" t="s">
        <v>993</v>
      </c>
      <c r="OY1" t="s">
        <v>1010</v>
      </c>
      <c r="OZ1" t="s">
        <v>756</v>
      </c>
      <c r="PA1" t="s">
        <v>1006</v>
      </c>
      <c r="PB1" t="s">
        <v>740</v>
      </c>
      <c r="PC1" t="s">
        <v>1004</v>
      </c>
      <c r="PD1" t="s">
        <v>1001</v>
      </c>
      <c r="PE1" t="s">
        <v>992</v>
      </c>
      <c r="PF1" t="s">
        <v>1011</v>
      </c>
      <c r="PG1" t="s">
        <v>994</v>
      </c>
      <c r="PH1" t="s">
        <v>745</v>
      </c>
      <c r="PI1" t="s">
        <v>1005</v>
      </c>
      <c r="PJ1" t="s">
        <v>987</v>
      </c>
      <c r="PK1" t="s">
        <v>757</v>
      </c>
      <c r="PL1" t="s">
        <v>744</v>
      </c>
      <c r="PM1" t="s">
        <v>1012</v>
      </c>
      <c r="PN1" t="s">
        <v>1087</v>
      </c>
      <c r="PO1" t="s">
        <v>1050</v>
      </c>
      <c r="PP1" t="s">
        <v>1054</v>
      </c>
      <c r="PQ1" t="s">
        <v>1062</v>
      </c>
      <c r="PR1" t="s">
        <v>1103</v>
      </c>
      <c r="PS1" t="s">
        <v>1081</v>
      </c>
      <c r="PT1" t="s">
        <v>1047</v>
      </c>
      <c r="PU1" t="s">
        <v>1055</v>
      </c>
      <c r="PV1" t="s">
        <v>1077</v>
      </c>
      <c r="PW1" t="s">
        <v>1106</v>
      </c>
      <c r="PX1" t="s">
        <v>1080</v>
      </c>
      <c r="PY1" t="s">
        <v>1224</v>
      </c>
      <c r="PZ1" t="s">
        <v>1075</v>
      </c>
      <c r="QA1" t="s">
        <v>1125</v>
      </c>
      <c r="QB1" t="s">
        <v>1221</v>
      </c>
      <c r="QC1" t="s">
        <v>1092</v>
      </c>
      <c r="QD1" t="s">
        <v>1097</v>
      </c>
      <c r="QE1" t="s">
        <v>1127</v>
      </c>
      <c r="QF1" t="s">
        <v>1057</v>
      </c>
      <c r="QG1" t="s">
        <v>1113</v>
      </c>
      <c r="QH1" t="s">
        <v>1070</v>
      </c>
      <c r="QI1" t="s">
        <v>1116</v>
      </c>
      <c r="QJ1" t="s">
        <v>1053</v>
      </c>
      <c r="QK1" t="s">
        <v>1119</v>
      </c>
      <c r="QL1" t="s">
        <v>1073</v>
      </c>
      <c r="QM1" t="s">
        <v>1122</v>
      </c>
      <c r="QN1" t="s">
        <v>1067</v>
      </c>
      <c r="QO1" t="s">
        <v>1089</v>
      </c>
      <c r="QP1" t="s">
        <v>1110</v>
      </c>
      <c r="QQ1" t="s">
        <v>1747</v>
      </c>
      <c r="QR1" t="s">
        <v>1723</v>
      </c>
      <c r="QS1" t="s">
        <v>1712</v>
      </c>
      <c r="QT1" t="s">
        <v>1715</v>
      </c>
      <c r="QU1" t="s">
        <v>1730</v>
      </c>
      <c r="QV1" t="s">
        <v>1734</v>
      </c>
      <c r="QW1" t="s">
        <v>1737</v>
      </c>
      <c r="QX1" t="s">
        <v>1740</v>
      </c>
      <c r="QY1" t="s">
        <v>1719</v>
      </c>
      <c r="QZ1" t="s">
        <v>1543</v>
      </c>
      <c r="RA1" t="s">
        <v>1727</v>
      </c>
      <c r="RB1" t="s">
        <v>1744</v>
      </c>
      <c r="RC1" t="s">
        <v>1783</v>
      </c>
      <c r="RD1" t="s">
        <v>1786</v>
      </c>
      <c r="RE1" t="s">
        <v>1792</v>
      </c>
      <c r="RF1" t="s">
        <v>1789</v>
      </c>
      <c r="RG1" t="s">
        <v>1708</v>
      </c>
      <c r="RH1" t="s">
        <v>1795</v>
      </c>
      <c r="RI1" t="s">
        <v>1759</v>
      </c>
      <c r="RJ1" t="s">
        <v>1762</v>
      </c>
      <c r="RK1" t="s">
        <v>1765</v>
      </c>
      <c r="RL1" t="s">
        <v>1768</v>
      </c>
      <c r="RM1" t="s">
        <v>1771</v>
      </c>
      <c r="RN1" t="s">
        <v>1774</v>
      </c>
      <c r="RO1" t="s">
        <v>1777</v>
      </c>
      <c r="RP1" t="s">
        <v>1780</v>
      </c>
      <c r="RQ1" t="s">
        <v>1753</v>
      </c>
      <c r="RR1" t="s">
        <v>1750</v>
      </c>
      <c r="RS1" t="s">
        <v>1756</v>
      </c>
      <c r="RT1" t="s">
        <v>1748</v>
      </c>
      <c r="RU1" t="s">
        <v>1724</v>
      </c>
      <c r="RV1" t="s">
        <v>1713</v>
      </c>
      <c r="RW1" t="s">
        <v>1716</v>
      </c>
      <c r="RX1" t="s">
        <v>1731</v>
      </c>
      <c r="RY1" t="s">
        <v>1735</v>
      </c>
      <c r="RZ1" t="s">
        <v>1738</v>
      </c>
      <c r="SA1" t="s">
        <v>1741</v>
      </c>
      <c r="SB1" t="s">
        <v>1720</v>
      </c>
      <c r="SC1" t="s">
        <v>1544</v>
      </c>
      <c r="SD1" t="s">
        <v>1728</v>
      </c>
      <c r="SE1" t="s">
        <v>1745</v>
      </c>
      <c r="SF1" t="s">
        <v>1784</v>
      </c>
      <c r="SG1" t="s">
        <v>1787</v>
      </c>
      <c r="SH1" t="s">
        <v>1793</v>
      </c>
      <c r="SI1" t="s">
        <v>1790</v>
      </c>
      <c r="SJ1" t="s">
        <v>1709</v>
      </c>
      <c r="SK1" t="s">
        <v>1796</v>
      </c>
      <c r="SL1" t="s">
        <v>1760</v>
      </c>
      <c r="SM1" t="s">
        <v>1763</v>
      </c>
      <c r="SN1" t="s">
        <v>1766</v>
      </c>
      <c r="SO1" t="s">
        <v>1769</v>
      </c>
      <c r="SP1" t="s">
        <v>1772</v>
      </c>
      <c r="SQ1" t="s">
        <v>1775</v>
      </c>
      <c r="SR1" t="s">
        <v>1778</v>
      </c>
      <c r="SS1" t="s">
        <v>1781</v>
      </c>
      <c r="ST1" t="s">
        <v>1754</v>
      </c>
      <c r="SU1" t="s">
        <v>1751</v>
      </c>
      <c r="SV1" t="s">
        <v>1757</v>
      </c>
      <c r="SW1" t="s">
        <v>1749</v>
      </c>
      <c r="SX1" t="s">
        <v>1725</v>
      </c>
      <c r="SY1" t="s">
        <v>1714</v>
      </c>
      <c r="SZ1" t="s">
        <v>1717</v>
      </c>
      <c r="TA1" t="s">
        <v>1732</v>
      </c>
      <c r="TB1" t="s">
        <v>1736</v>
      </c>
      <c r="TC1" t="s">
        <v>1739</v>
      </c>
      <c r="TD1" t="s">
        <v>1742</v>
      </c>
      <c r="TE1" t="s">
        <v>1721</v>
      </c>
      <c r="TF1" t="s">
        <v>1545</v>
      </c>
      <c r="TG1" t="s">
        <v>1729</v>
      </c>
      <c r="TH1" t="s">
        <v>1746</v>
      </c>
      <c r="TI1" t="s">
        <v>1785</v>
      </c>
      <c r="TJ1" t="s">
        <v>1788</v>
      </c>
      <c r="TK1" t="s">
        <v>1794</v>
      </c>
      <c r="TL1" t="s">
        <v>1791</v>
      </c>
      <c r="TM1" t="s">
        <v>1710</v>
      </c>
      <c r="TN1" t="s">
        <v>1797</v>
      </c>
      <c r="TO1" t="s">
        <v>1761</v>
      </c>
      <c r="TP1" t="s">
        <v>1764</v>
      </c>
      <c r="TQ1" t="s">
        <v>1767</v>
      </c>
      <c r="TR1" t="s">
        <v>1770</v>
      </c>
      <c r="TS1" t="s">
        <v>1773</v>
      </c>
      <c r="TT1" t="s">
        <v>1776</v>
      </c>
      <c r="TU1" t="s">
        <v>1779</v>
      </c>
      <c r="TV1" t="s">
        <v>1782</v>
      </c>
      <c r="TW1" t="s">
        <v>1755</v>
      </c>
      <c r="TX1" t="s">
        <v>1752</v>
      </c>
      <c r="TY1" t="s">
        <v>1758</v>
      </c>
      <c r="TZ1" t="s">
        <v>1555</v>
      </c>
      <c r="UA1" t="s">
        <v>1726</v>
      </c>
      <c r="UB1" t="s">
        <v>1458</v>
      </c>
      <c r="UC1" t="s">
        <v>1718</v>
      </c>
      <c r="UD1" t="s">
        <v>1733</v>
      </c>
      <c r="UE1" t="s">
        <v>1508</v>
      </c>
      <c r="UF1" t="s">
        <v>1517</v>
      </c>
      <c r="UG1" t="s">
        <v>1743</v>
      </c>
      <c r="UH1" t="s">
        <v>1722</v>
      </c>
      <c r="UI1" t="s">
        <v>1546</v>
      </c>
      <c r="UJ1" t="s">
        <v>1491</v>
      </c>
      <c r="UK1" t="s">
        <v>1534</v>
      </c>
      <c r="UL1" t="s">
        <v>1663</v>
      </c>
      <c r="UM1" t="s">
        <v>1672</v>
      </c>
      <c r="UN1" t="s">
        <v>1690</v>
      </c>
      <c r="UO1" t="s">
        <v>1681</v>
      </c>
      <c r="UP1" t="s">
        <v>1711</v>
      </c>
      <c r="UQ1" t="s">
        <v>1699</v>
      </c>
      <c r="UR1" t="s">
        <v>1591</v>
      </c>
      <c r="US1" t="s">
        <v>1600</v>
      </c>
      <c r="UT1" t="s">
        <v>1609</v>
      </c>
      <c r="UU1" t="s">
        <v>1618</v>
      </c>
      <c r="UV1" t="s">
        <v>1627</v>
      </c>
      <c r="UW1" t="s">
        <v>1636</v>
      </c>
      <c r="UX1" t="s">
        <v>1645</v>
      </c>
      <c r="UY1" t="s">
        <v>1654</v>
      </c>
      <c r="UZ1" t="s">
        <v>1573</v>
      </c>
      <c r="VA1" t="s">
        <v>1564</v>
      </c>
      <c r="VB1" t="s">
        <v>1582</v>
      </c>
      <c r="VC1" t="s">
        <v>1107</v>
      </c>
      <c r="VD1" t="s">
        <v>1064</v>
      </c>
      <c r="VE1" t="s">
        <v>1098</v>
      </c>
      <c r="VF1" t="s">
        <v>1061</v>
      </c>
      <c r="VG1" t="s">
        <v>1102</v>
      </c>
      <c r="VH1" t="s">
        <v>1065</v>
      </c>
      <c r="VI1" t="s">
        <v>1066</v>
      </c>
      <c r="VJ1" t="s">
        <v>1084</v>
      </c>
      <c r="VK1" t="s">
        <v>1063</v>
      </c>
      <c r="VL1" t="s">
        <v>1085</v>
      </c>
      <c r="VM1" t="s">
        <v>1100</v>
      </c>
      <c r="VN1" t="s">
        <v>1222</v>
      </c>
      <c r="VO1" t="s">
        <v>1123</v>
      </c>
      <c r="VP1" t="s">
        <v>1090</v>
      </c>
      <c r="VQ1" t="s">
        <v>1220</v>
      </c>
      <c r="VR1" t="s">
        <v>1126</v>
      </c>
      <c r="VS1" t="s">
        <v>1096</v>
      </c>
      <c r="VT1" t="s">
        <v>1094</v>
      </c>
      <c r="VU1" t="s">
        <v>1111</v>
      </c>
      <c r="VV1" t="s">
        <v>1069</v>
      </c>
      <c r="VW1" t="s">
        <v>1114</v>
      </c>
      <c r="VX1" t="s">
        <v>1058</v>
      </c>
      <c r="VY1" t="s">
        <v>1117</v>
      </c>
      <c r="VZ1" t="s">
        <v>1072</v>
      </c>
      <c r="WA1" t="s">
        <v>1120</v>
      </c>
      <c r="WB1" t="s">
        <v>1049</v>
      </c>
      <c r="WC1" t="s">
        <v>1108</v>
      </c>
      <c r="WD1" t="s">
        <v>1088</v>
      </c>
      <c r="WE1" t="s">
        <v>1052</v>
      </c>
      <c r="WF1" t="s">
        <v>1551</v>
      </c>
      <c r="WG1" t="s">
        <v>1479</v>
      </c>
      <c r="WH1" t="s">
        <v>1454</v>
      </c>
      <c r="WI1" t="s">
        <v>1463</v>
      </c>
      <c r="WJ1" t="s">
        <v>1496</v>
      </c>
      <c r="WK1" t="s">
        <v>1504</v>
      </c>
      <c r="WL1" t="s">
        <v>1513</v>
      </c>
      <c r="WM1" t="s">
        <v>1522</v>
      </c>
      <c r="WN1" t="s">
        <v>1471</v>
      </c>
      <c r="WO1" t="s">
        <v>1539</v>
      </c>
      <c r="WP1" t="s">
        <v>1487</v>
      </c>
      <c r="WQ1" t="s">
        <v>1530</v>
      </c>
      <c r="WR1" t="s">
        <v>1659</v>
      </c>
      <c r="WS1" t="s">
        <v>1668</v>
      </c>
      <c r="WT1" t="s">
        <v>1686</v>
      </c>
      <c r="WU1" t="s">
        <v>1677</v>
      </c>
      <c r="WV1" t="s">
        <v>1704</v>
      </c>
      <c r="WW1" t="s">
        <v>1695</v>
      </c>
      <c r="WX1" t="s">
        <v>1587</v>
      </c>
      <c r="WY1" t="s">
        <v>1596</v>
      </c>
      <c r="WZ1" t="s">
        <v>1605</v>
      </c>
      <c r="XA1" t="s">
        <v>1614</v>
      </c>
      <c r="XB1" t="s">
        <v>1623</v>
      </c>
      <c r="XC1" t="s">
        <v>1632</v>
      </c>
      <c r="XD1" t="s">
        <v>1641</v>
      </c>
      <c r="XE1" t="s">
        <v>1650</v>
      </c>
      <c r="XF1" t="s">
        <v>1569</v>
      </c>
      <c r="XG1" t="s">
        <v>1560</v>
      </c>
      <c r="XH1" t="s">
        <v>1578</v>
      </c>
      <c r="XI1" t="s">
        <v>1552</v>
      </c>
      <c r="XJ1" t="s">
        <v>1480</v>
      </c>
      <c r="XK1" t="s">
        <v>1455</v>
      </c>
      <c r="XL1" t="s">
        <v>1464</v>
      </c>
      <c r="XM1" t="s">
        <v>1497</v>
      </c>
      <c r="XN1" t="s">
        <v>1505</v>
      </c>
      <c r="XO1" t="s">
        <v>1514</v>
      </c>
      <c r="XP1" t="s">
        <v>1523</v>
      </c>
      <c r="XQ1" t="s">
        <v>1472</v>
      </c>
      <c r="XR1" t="s">
        <v>1540</v>
      </c>
      <c r="XS1" t="s">
        <v>1488</v>
      </c>
      <c r="XT1" t="s">
        <v>1531</v>
      </c>
      <c r="XU1" t="s">
        <v>1660</v>
      </c>
      <c r="XV1" t="s">
        <v>1669</v>
      </c>
      <c r="XW1" t="s">
        <v>1687</v>
      </c>
      <c r="XX1" t="s">
        <v>1678</v>
      </c>
      <c r="XY1" t="s">
        <v>1705</v>
      </c>
      <c r="XZ1" t="s">
        <v>1696</v>
      </c>
      <c r="YA1" t="s">
        <v>1588</v>
      </c>
      <c r="YB1" t="s">
        <v>1597</v>
      </c>
      <c r="YC1" t="s">
        <v>1606</v>
      </c>
      <c r="YD1" t="s">
        <v>1615</v>
      </c>
      <c r="YE1" t="s">
        <v>1624</v>
      </c>
      <c r="YF1" t="s">
        <v>1633</v>
      </c>
      <c r="YG1" t="s">
        <v>1642</v>
      </c>
      <c r="YH1" t="s">
        <v>1651</v>
      </c>
      <c r="YI1" t="s">
        <v>1570</v>
      </c>
      <c r="YJ1" t="s">
        <v>1561</v>
      </c>
      <c r="YK1" t="s">
        <v>1579</v>
      </c>
      <c r="YL1" t="s">
        <v>1553</v>
      </c>
      <c r="YM1" t="s">
        <v>1481</v>
      </c>
      <c r="YN1" t="s">
        <v>1456</v>
      </c>
      <c r="YO1" t="s">
        <v>1465</v>
      </c>
      <c r="YP1" t="s">
        <v>1498</v>
      </c>
      <c r="YQ1" t="s">
        <v>1506</v>
      </c>
      <c r="YR1" t="s">
        <v>1515</v>
      </c>
      <c r="YS1" t="s">
        <v>1524</v>
      </c>
      <c r="YT1" t="s">
        <v>1473</v>
      </c>
      <c r="YU1" t="s">
        <v>1541</v>
      </c>
      <c r="YV1" t="s">
        <v>1489</v>
      </c>
      <c r="YW1" t="s">
        <v>1532</v>
      </c>
      <c r="YX1" t="s">
        <v>1661</v>
      </c>
      <c r="YY1" t="s">
        <v>1670</v>
      </c>
      <c r="YZ1" t="s">
        <v>1688</v>
      </c>
      <c r="ZA1" t="s">
        <v>1679</v>
      </c>
      <c r="ZB1" t="s">
        <v>1706</v>
      </c>
      <c r="ZC1" t="s">
        <v>1697</v>
      </c>
      <c r="ZD1" t="s">
        <v>1589</v>
      </c>
      <c r="ZE1" t="s">
        <v>1598</v>
      </c>
      <c r="ZF1" t="s">
        <v>1607</v>
      </c>
      <c r="ZG1" t="s">
        <v>1616</v>
      </c>
      <c r="ZH1" t="s">
        <v>1625</v>
      </c>
      <c r="ZI1" t="s">
        <v>1634</v>
      </c>
      <c r="ZJ1" t="s">
        <v>1643</v>
      </c>
      <c r="ZK1" t="s">
        <v>1652</v>
      </c>
      <c r="ZL1" t="s">
        <v>1571</v>
      </c>
      <c r="ZM1" t="s">
        <v>1562</v>
      </c>
      <c r="ZN1" t="s">
        <v>1580</v>
      </c>
      <c r="ZO1" t="s">
        <v>1554</v>
      </c>
      <c r="ZP1" t="s">
        <v>1482</v>
      </c>
      <c r="ZQ1" t="s">
        <v>1457</v>
      </c>
      <c r="ZR1" t="s">
        <v>1466</v>
      </c>
      <c r="ZS1" t="s">
        <v>1499</v>
      </c>
      <c r="ZT1" t="s">
        <v>1507</v>
      </c>
      <c r="ZU1" t="s">
        <v>1516</v>
      </c>
      <c r="ZV1" t="s">
        <v>1525</v>
      </c>
      <c r="ZW1" t="s">
        <v>1474</v>
      </c>
      <c r="ZX1" t="s">
        <v>1542</v>
      </c>
      <c r="ZY1" t="s">
        <v>1490</v>
      </c>
      <c r="ZZ1" t="s">
        <v>1533</v>
      </c>
      <c r="AAA1" t="s">
        <v>1662</v>
      </c>
      <c r="AAB1" t="s">
        <v>1671</v>
      </c>
      <c r="AAC1" t="s">
        <v>1689</v>
      </c>
      <c r="AAD1" t="s">
        <v>1680</v>
      </c>
      <c r="AAE1" t="s">
        <v>1707</v>
      </c>
      <c r="AAF1" t="s">
        <v>1698</v>
      </c>
      <c r="AAG1" t="s">
        <v>1590</v>
      </c>
      <c r="AAH1" t="s">
        <v>1599</v>
      </c>
      <c r="AAI1" t="s">
        <v>1608</v>
      </c>
      <c r="AAJ1" t="s">
        <v>1617</v>
      </c>
      <c r="AAK1" t="s">
        <v>1626</v>
      </c>
      <c r="AAL1" t="s">
        <v>1635</v>
      </c>
      <c r="AAM1" t="s">
        <v>1644</v>
      </c>
      <c r="AAN1" t="s">
        <v>1653</v>
      </c>
      <c r="AAO1" t="s">
        <v>1572</v>
      </c>
      <c r="AAP1" t="s">
        <v>1563</v>
      </c>
      <c r="AAQ1" t="s">
        <v>1581</v>
      </c>
      <c r="AAR1" t="s">
        <v>1086</v>
      </c>
      <c r="AAS1" t="s">
        <v>1078</v>
      </c>
      <c r="AAT1" t="s">
        <v>1060</v>
      </c>
      <c r="AAU1" t="s">
        <v>1099</v>
      </c>
      <c r="AAV1" t="s">
        <v>1101</v>
      </c>
      <c r="AAW1" t="s">
        <v>1104</v>
      </c>
      <c r="AAX1" t="s">
        <v>1082</v>
      </c>
      <c r="AAY1" t="s">
        <v>1083</v>
      </c>
      <c r="AAZ1" t="s">
        <v>1046</v>
      </c>
      <c r="ABA1" t="s">
        <v>1105</v>
      </c>
      <c r="ABB1" t="s">
        <v>1079</v>
      </c>
      <c r="ABC1" t="s">
        <v>1223</v>
      </c>
      <c r="ABD1" t="s">
        <v>1074</v>
      </c>
      <c r="ABE1" t="s">
        <v>1124</v>
      </c>
      <c r="ABF1" t="s">
        <v>1076</v>
      </c>
      <c r="ABG1" t="s">
        <v>1091</v>
      </c>
      <c r="ABH1" t="s">
        <v>1095</v>
      </c>
      <c r="ABI1" t="s">
        <v>1093</v>
      </c>
      <c r="ABJ1" t="s">
        <v>1068</v>
      </c>
      <c r="ABK1" t="s">
        <v>1112</v>
      </c>
      <c r="ABL1" t="s">
        <v>1048</v>
      </c>
      <c r="ABM1" t="s">
        <v>1115</v>
      </c>
      <c r="ABN1" t="s">
        <v>1071</v>
      </c>
      <c r="ABO1" t="s">
        <v>1118</v>
      </c>
      <c r="ABP1" t="s">
        <v>1059</v>
      </c>
      <c r="ABQ1" t="s">
        <v>1121</v>
      </c>
      <c r="ABR1" t="s">
        <v>1056</v>
      </c>
      <c r="ABS1" t="s">
        <v>1051</v>
      </c>
      <c r="ABT1" t="s">
        <v>1109</v>
      </c>
      <c r="ABU1" t="s">
        <v>1547</v>
      </c>
      <c r="ABV1" t="s">
        <v>1475</v>
      </c>
      <c r="ABW1" t="s">
        <v>1450</v>
      </c>
      <c r="ABX1" t="s">
        <v>1459</v>
      </c>
      <c r="ABY1" t="s">
        <v>1492</v>
      </c>
      <c r="ABZ1" t="s">
        <v>1500</v>
      </c>
      <c r="ACA1" t="s">
        <v>1509</v>
      </c>
      <c r="ACB1" t="s">
        <v>1518</v>
      </c>
      <c r="ACC1" t="s">
        <v>1467</v>
      </c>
      <c r="ACD1" t="s">
        <v>1535</v>
      </c>
      <c r="ACE1" t="s">
        <v>1483</v>
      </c>
      <c r="ACF1" t="s">
        <v>1526</v>
      </c>
      <c r="ACG1" t="s">
        <v>1655</v>
      </c>
      <c r="ACH1" t="s">
        <v>1664</v>
      </c>
      <c r="ACI1" t="s">
        <v>1682</v>
      </c>
      <c r="ACJ1" t="s">
        <v>1673</v>
      </c>
      <c r="ACK1" t="s">
        <v>1700</v>
      </c>
      <c r="ACL1" t="s">
        <v>1691</v>
      </c>
      <c r="ACM1" t="s">
        <v>1583</v>
      </c>
      <c r="ACN1" t="s">
        <v>1592</v>
      </c>
      <c r="ACO1" t="s">
        <v>1601</v>
      </c>
      <c r="ACP1" t="s">
        <v>1610</v>
      </c>
      <c r="ACQ1" t="s">
        <v>1619</v>
      </c>
      <c r="ACR1" t="s">
        <v>1628</v>
      </c>
      <c r="ACS1" t="s">
        <v>1637</v>
      </c>
      <c r="ACT1" t="s">
        <v>1646</v>
      </c>
      <c r="ACU1" t="s">
        <v>1565</v>
      </c>
      <c r="ACV1" t="s">
        <v>1556</v>
      </c>
      <c r="ACW1" t="s">
        <v>1574</v>
      </c>
      <c r="ACX1" t="s">
        <v>1548</v>
      </c>
      <c r="ACY1" t="s">
        <v>1476</v>
      </c>
      <c r="ACZ1" t="s">
        <v>1451</v>
      </c>
      <c r="ADA1" t="s">
        <v>1460</v>
      </c>
      <c r="ADB1" t="s">
        <v>1493</v>
      </c>
      <c r="ADC1" t="s">
        <v>1501</v>
      </c>
      <c r="ADD1" t="s">
        <v>1510</v>
      </c>
      <c r="ADE1" t="s">
        <v>1519</v>
      </c>
      <c r="ADF1" t="s">
        <v>1468</v>
      </c>
      <c r="ADG1" t="s">
        <v>1536</v>
      </c>
      <c r="ADH1" t="s">
        <v>1484</v>
      </c>
      <c r="ADI1" t="s">
        <v>1527</v>
      </c>
      <c r="ADJ1" t="s">
        <v>1656</v>
      </c>
      <c r="ADK1" t="s">
        <v>1665</v>
      </c>
      <c r="ADL1" t="s">
        <v>1683</v>
      </c>
      <c r="ADM1" t="s">
        <v>1674</v>
      </c>
      <c r="ADN1" t="s">
        <v>1701</v>
      </c>
      <c r="ADO1" t="s">
        <v>1692</v>
      </c>
      <c r="ADP1" t="s">
        <v>1584</v>
      </c>
      <c r="ADQ1" t="s">
        <v>1593</v>
      </c>
      <c r="ADR1" t="s">
        <v>1602</v>
      </c>
      <c r="ADS1" t="s">
        <v>1611</v>
      </c>
      <c r="ADT1" t="s">
        <v>1620</v>
      </c>
      <c r="ADU1" t="s">
        <v>1629</v>
      </c>
      <c r="ADV1" t="s">
        <v>1638</v>
      </c>
      <c r="ADW1" t="s">
        <v>1647</v>
      </c>
      <c r="ADX1" t="s">
        <v>1566</v>
      </c>
      <c r="ADY1" t="s">
        <v>1557</v>
      </c>
      <c r="ADZ1" t="s">
        <v>1575</v>
      </c>
      <c r="AEA1" t="s">
        <v>1549</v>
      </c>
      <c r="AEB1" t="s">
        <v>1477</v>
      </c>
      <c r="AEC1" t="s">
        <v>1452</v>
      </c>
      <c r="AED1" t="s">
        <v>1461</v>
      </c>
      <c r="AEE1" t="s">
        <v>1494</v>
      </c>
      <c r="AEF1" t="s">
        <v>1502</v>
      </c>
      <c r="AEG1" t="s">
        <v>1511</v>
      </c>
      <c r="AEH1" t="s">
        <v>1520</v>
      </c>
      <c r="AEI1" t="s">
        <v>1469</v>
      </c>
      <c r="AEJ1" t="s">
        <v>1537</v>
      </c>
      <c r="AEK1" t="s">
        <v>1485</v>
      </c>
      <c r="AEL1" t="s">
        <v>1528</v>
      </c>
      <c r="AEM1" t="s">
        <v>1657</v>
      </c>
      <c r="AEN1" t="s">
        <v>1666</v>
      </c>
      <c r="AEO1" t="s">
        <v>1684</v>
      </c>
      <c r="AEP1" t="s">
        <v>1675</v>
      </c>
      <c r="AEQ1" t="s">
        <v>1702</v>
      </c>
      <c r="AER1" t="s">
        <v>1693</v>
      </c>
      <c r="AES1" t="s">
        <v>1585</v>
      </c>
      <c r="AET1" t="s">
        <v>1594</v>
      </c>
      <c r="AEU1" t="s">
        <v>1603</v>
      </c>
      <c r="AEV1" t="s">
        <v>1612</v>
      </c>
      <c r="AEW1" t="s">
        <v>1621</v>
      </c>
      <c r="AEX1" t="s">
        <v>1630</v>
      </c>
      <c r="AEY1" t="s">
        <v>1639</v>
      </c>
      <c r="AEZ1" t="s">
        <v>1648</v>
      </c>
      <c r="AFA1" t="s">
        <v>1567</v>
      </c>
      <c r="AFB1" t="s">
        <v>1558</v>
      </c>
      <c r="AFC1" t="s">
        <v>1576</v>
      </c>
      <c r="AFD1" t="s">
        <v>1550</v>
      </c>
      <c r="AFE1" t="s">
        <v>1478</v>
      </c>
      <c r="AFF1" t="s">
        <v>1453</v>
      </c>
      <c r="AFG1" t="s">
        <v>1462</v>
      </c>
      <c r="AFH1" t="s">
        <v>1495</v>
      </c>
      <c r="AFI1" t="s">
        <v>1503</v>
      </c>
      <c r="AFJ1" t="s">
        <v>1512</v>
      </c>
      <c r="AFK1" t="s">
        <v>1521</v>
      </c>
      <c r="AFL1" t="s">
        <v>1470</v>
      </c>
      <c r="AFM1" t="s">
        <v>1538</v>
      </c>
      <c r="AFN1" t="s">
        <v>1486</v>
      </c>
      <c r="AFO1" t="s">
        <v>1529</v>
      </c>
      <c r="AFP1" t="s">
        <v>1658</v>
      </c>
      <c r="AFQ1" t="s">
        <v>1667</v>
      </c>
      <c r="AFR1" t="s">
        <v>1685</v>
      </c>
      <c r="AFS1" t="s">
        <v>1676</v>
      </c>
      <c r="AFT1" t="s">
        <v>1703</v>
      </c>
      <c r="AFU1" t="s">
        <v>1694</v>
      </c>
      <c r="AFV1" t="s">
        <v>1586</v>
      </c>
      <c r="AFW1" t="s">
        <v>1595</v>
      </c>
      <c r="AFX1" t="s">
        <v>1604</v>
      </c>
      <c r="AFY1" t="s">
        <v>1613</v>
      </c>
      <c r="AFZ1" t="s">
        <v>1622</v>
      </c>
      <c r="AGA1" t="s">
        <v>1631</v>
      </c>
      <c r="AGB1" t="s">
        <v>1640</v>
      </c>
      <c r="AGC1" t="s">
        <v>1649</v>
      </c>
      <c r="AGD1" t="s">
        <v>1568</v>
      </c>
      <c r="AGE1" t="s">
        <v>1559</v>
      </c>
      <c r="AGF1" t="s">
        <v>1577</v>
      </c>
      <c r="AGG1" t="s">
        <v>897</v>
      </c>
      <c r="AGH1" t="s">
        <v>907</v>
      </c>
      <c r="AGI1" t="s">
        <v>909</v>
      </c>
      <c r="AGJ1" t="s">
        <v>1436</v>
      </c>
      <c r="AGK1" t="s">
        <v>1016</v>
      </c>
      <c r="AGL1" t="s">
        <v>910</v>
      </c>
      <c r="AGM1" t="s">
        <v>1438</v>
      </c>
      <c r="AGN1" t="s">
        <v>912</v>
      </c>
      <c r="AGO1" t="s">
        <v>905</v>
      </c>
      <c r="AGP1" t="s">
        <v>904</v>
      </c>
      <c r="AGQ1" t="s">
        <v>902</v>
      </c>
      <c r="AGR1" t="s">
        <v>899</v>
      </c>
      <c r="AGS1" t="s">
        <v>1017</v>
      </c>
      <c r="AGT1" t="s">
        <v>901</v>
      </c>
      <c r="AGU1" t="s">
        <v>903</v>
      </c>
      <c r="AGV1" t="s">
        <v>911</v>
      </c>
      <c r="AGW1" t="s">
        <v>908</v>
      </c>
      <c r="AGX1" t="s">
        <v>1437</v>
      </c>
      <c r="AGY1" t="s">
        <v>898</v>
      </c>
      <c r="AGZ1" t="s">
        <v>906</v>
      </c>
      <c r="AHA1" t="s">
        <v>900</v>
      </c>
      <c r="AHB1" t="s">
        <v>1440</v>
      </c>
      <c r="AHC1" t="s">
        <v>891</v>
      </c>
      <c r="AHD1" t="s">
        <v>889</v>
      </c>
      <c r="AHE1" t="s">
        <v>887</v>
      </c>
      <c r="AHF1" t="s">
        <v>893</v>
      </c>
      <c r="AHG1" t="s">
        <v>890</v>
      </c>
      <c r="AHH1" t="s">
        <v>1447</v>
      </c>
      <c r="AHI1" t="s">
        <v>896</v>
      </c>
      <c r="AHJ1" t="s">
        <v>892</v>
      </c>
      <c r="AHK1" t="s">
        <v>894</v>
      </c>
      <c r="AHL1" t="s">
        <v>1441</v>
      </c>
      <c r="AHM1" t="s">
        <v>1444</v>
      </c>
      <c r="AHN1" t="s">
        <v>1442</v>
      </c>
      <c r="AHO1" t="s">
        <v>1443</v>
      </c>
      <c r="AHP1" t="s">
        <v>1446</v>
      </c>
      <c r="AHQ1" t="s">
        <v>888</v>
      </c>
      <c r="AHR1" t="s">
        <v>1445</v>
      </c>
      <c r="AHS1" t="s">
        <v>895</v>
      </c>
      <c r="AHT1" t="s">
        <v>1136</v>
      </c>
      <c r="AHU1" t="s">
        <v>1132</v>
      </c>
      <c r="AHV1" t="s">
        <v>1131</v>
      </c>
      <c r="AHW1" t="s">
        <v>1133</v>
      </c>
      <c r="AHX1" t="s">
        <v>1130</v>
      </c>
      <c r="AHY1" t="s">
        <v>1128</v>
      </c>
      <c r="AHZ1" t="s">
        <v>1205</v>
      </c>
      <c r="AIA1" t="s">
        <v>1134</v>
      </c>
      <c r="AIB1" t="s">
        <v>1135</v>
      </c>
      <c r="AIC1" t="s">
        <v>1206</v>
      </c>
      <c r="AID1" t="s">
        <v>1198</v>
      </c>
    </row>
    <row r="2" spans="1:917" x14ac:dyDescent="0.25">
      <c r="A2" s="62">
        <v>0</v>
      </c>
      <c r="B2" s="63" t="s">
        <v>1306</v>
      </c>
      <c r="C2">
        <v>0</v>
      </c>
      <c r="D2">
        <v>6</v>
      </c>
      <c r="E2" s="65">
        <v>141905</v>
      </c>
      <c r="F2" s="65">
        <v>239972</v>
      </c>
      <c r="G2" s="65">
        <v>0</v>
      </c>
      <c r="H2" s="65">
        <v>381877</v>
      </c>
      <c r="I2" s="65">
        <v>353168</v>
      </c>
      <c r="J2" s="65">
        <v>0</v>
      </c>
      <c r="K2" s="65">
        <v>37420075</v>
      </c>
      <c r="L2" s="65">
        <v>52327</v>
      </c>
      <c r="M2" s="65">
        <v>71579963</v>
      </c>
      <c r="N2" s="65">
        <v>37165766</v>
      </c>
      <c r="O2" s="65">
        <v>131858385</v>
      </c>
      <c r="P2" s="65">
        <v>320007</v>
      </c>
      <c r="Q2" s="65">
        <v>893254365</v>
      </c>
      <c r="R2" s="65">
        <v>4100579339</v>
      </c>
      <c r="S2" s="65">
        <v>21527</v>
      </c>
      <c r="T2" s="65">
        <v>519484</v>
      </c>
      <c r="U2" s="65">
        <v>2906454319</v>
      </c>
      <c r="V2" s="65">
        <v>13407519</v>
      </c>
      <c r="W2" s="65">
        <v>210514</v>
      </c>
      <c r="X2" s="65">
        <v>75039</v>
      </c>
      <c r="Y2" s="65">
        <v>0</v>
      </c>
      <c r="Z2" s="65">
        <v>0</v>
      </c>
      <c r="AA2" s="65">
        <v>0</v>
      </c>
      <c r="AB2" s="65">
        <v>243671422</v>
      </c>
      <c r="AC2" s="65">
        <v>14984250</v>
      </c>
      <c r="AD2" s="65">
        <v>41434418</v>
      </c>
      <c r="AE2" s="65">
        <v>75039</v>
      </c>
      <c r="AF2" s="65">
        <v>101842</v>
      </c>
      <c r="AG2" s="65">
        <v>86280616</v>
      </c>
      <c r="AH2" s="65">
        <v>98550903</v>
      </c>
      <c r="AI2" s="65">
        <v>0</v>
      </c>
      <c r="AJ2" s="65">
        <v>151766450</v>
      </c>
      <c r="AK2" s="65">
        <v>11781129</v>
      </c>
      <c r="AL2" s="65">
        <v>0</v>
      </c>
      <c r="AM2" s="65">
        <v>5447474</v>
      </c>
      <c r="AN2" s="65">
        <v>633124</v>
      </c>
      <c r="AO2" s="65">
        <v>0</v>
      </c>
      <c r="AP2" s="65">
        <v>0</v>
      </c>
      <c r="AQ2" s="65">
        <v>834041444</v>
      </c>
      <c r="AR2" s="65">
        <v>0</v>
      </c>
      <c r="AS2" s="65">
        <v>38056</v>
      </c>
      <c r="AT2" s="65">
        <v>3841354351</v>
      </c>
      <c r="AU2" s="65">
        <v>56450177</v>
      </c>
      <c r="AV2" s="65">
        <v>2916764630</v>
      </c>
      <c r="AW2" s="65">
        <v>33154664</v>
      </c>
      <c r="AX2" s="65">
        <v>272256</v>
      </c>
      <c r="AY2" s="65">
        <v>63355</v>
      </c>
      <c r="AZ2" s="65">
        <v>25138</v>
      </c>
      <c r="BA2" s="65">
        <v>0</v>
      </c>
      <c r="BB2" s="65">
        <v>569316</v>
      </c>
      <c r="BC2" s="65">
        <v>397127</v>
      </c>
      <c r="BD2" s="65">
        <v>83696</v>
      </c>
      <c r="BE2" s="65">
        <v>4100579340</v>
      </c>
      <c r="BF2" s="65">
        <v>7425339</v>
      </c>
      <c r="BG2" s="65">
        <v>56557</v>
      </c>
      <c r="BH2" s="65">
        <v>98144</v>
      </c>
      <c r="BI2" s="65">
        <v>0</v>
      </c>
      <c r="BJ2" s="65">
        <v>10283803</v>
      </c>
      <c r="BK2" s="65">
        <v>0</v>
      </c>
      <c r="BL2" s="65">
        <v>0</v>
      </c>
      <c r="BM2" s="65">
        <v>0</v>
      </c>
      <c r="BN2" s="65">
        <v>146503317</v>
      </c>
      <c r="BO2" s="65">
        <v>0</v>
      </c>
      <c r="BP2" s="65">
        <v>3809913</v>
      </c>
      <c r="BQ2" s="65">
        <v>151766451</v>
      </c>
      <c r="BR2" s="65">
        <v>8830581</v>
      </c>
      <c r="BS2" s="65">
        <v>0</v>
      </c>
      <c r="BT2" s="65">
        <v>0</v>
      </c>
      <c r="BU2" s="65">
        <v>75039</v>
      </c>
      <c r="BV2" s="65">
        <v>0</v>
      </c>
      <c r="BW2" s="65">
        <v>0</v>
      </c>
      <c r="BX2" s="65">
        <v>0</v>
      </c>
      <c r="BY2" s="65">
        <v>0</v>
      </c>
      <c r="BZ2" s="65">
        <v>75039</v>
      </c>
      <c r="CA2" s="65">
        <v>0</v>
      </c>
      <c r="CB2" s="65">
        <v>45109</v>
      </c>
      <c r="CC2" s="65">
        <v>18889365</v>
      </c>
      <c r="CD2" s="65">
        <v>8851125</v>
      </c>
      <c r="CE2" s="65">
        <v>0</v>
      </c>
      <c r="CF2" s="65">
        <v>-7049</v>
      </c>
      <c r="CG2" s="65">
        <v>10045289</v>
      </c>
      <c r="CH2" s="65">
        <v>0</v>
      </c>
      <c r="CI2" s="65">
        <v>0</v>
      </c>
      <c r="CJ2" s="65">
        <v>0</v>
      </c>
      <c r="CK2" s="65">
        <v>0</v>
      </c>
      <c r="CL2" s="65">
        <v>0</v>
      </c>
      <c r="CM2" s="65">
        <v>101842</v>
      </c>
      <c r="CN2" s="65">
        <v>0</v>
      </c>
      <c r="CO2" s="65">
        <v>101842</v>
      </c>
      <c r="CP2" s="65">
        <v>0</v>
      </c>
      <c r="CQ2" s="65">
        <v>0</v>
      </c>
      <c r="CR2" s="65">
        <v>0</v>
      </c>
      <c r="CS2" s="65">
        <v>0</v>
      </c>
      <c r="CT2" s="65">
        <v>86280616</v>
      </c>
      <c r="CU2" s="65">
        <v>83944690</v>
      </c>
      <c r="CV2" s="65">
        <v>0</v>
      </c>
      <c r="CW2" s="65">
        <v>986527</v>
      </c>
      <c r="CX2" s="65">
        <v>7036803</v>
      </c>
      <c r="CY2" s="65">
        <v>1247649</v>
      </c>
      <c r="CZ2" s="65">
        <v>9633851</v>
      </c>
      <c r="DA2" s="65">
        <v>243671423</v>
      </c>
      <c r="DB2" s="65">
        <v>0</v>
      </c>
      <c r="DC2" s="65">
        <v>0</v>
      </c>
      <c r="DD2" s="65">
        <v>0</v>
      </c>
      <c r="DE2" s="65">
        <v>3806480</v>
      </c>
      <c r="DF2" s="65">
        <v>9253954</v>
      </c>
      <c r="DG2" s="65">
        <v>5447474</v>
      </c>
      <c r="DH2" s="65">
        <v>0</v>
      </c>
      <c r="DI2" s="65">
        <v>0</v>
      </c>
      <c r="DJ2" s="65">
        <v>0</v>
      </c>
      <c r="DK2" s="65">
        <v>0</v>
      </c>
      <c r="DL2" s="65">
        <v>0</v>
      </c>
      <c r="DM2" s="65">
        <v>0</v>
      </c>
      <c r="DN2" s="65">
        <v>0</v>
      </c>
      <c r="DO2" s="65">
        <v>0</v>
      </c>
      <c r="DP2" s="65">
        <v>0</v>
      </c>
      <c r="DQ2" s="65">
        <v>0</v>
      </c>
      <c r="DR2" s="65">
        <v>0</v>
      </c>
      <c r="DS2" s="65">
        <v>0</v>
      </c>
      <c r="DT2" s="65">
        <v>49766</v>
      </c>
      <c r="DU2" s="65">
        <v>0</v>
      </c>
      <c r="DV2" s="65">
        <v>353137</v>
      </c>
      <c r="DW2" s="65">
        <v>268847</v>
      </c>
      <c r="DX2" s="65">
        <v>817087</v>
      </c>
      <c r="DY2" s="65">
        <v>0</v>
      </c>
      <c r="DZ2" s="65">
        <v>0</v>
      </c>
      <c r="EA2" s="65">
        <v>434836</v>
      </c>
      <c r="EB2" s="65">
        <v>112980</v>
      </c>
      <c r="EC2" s="65">
        <v>226384</v>
      </c>
      <c r="ED2" s="65">
        <v>703683</v>
      </c>
      <c r="EE2" s="65">
        <v>463950</v>
      </c>
      <c r="EF2" s="65">
        <v>20652</v>
      </c>
      <c r="EG2" s="65">
        <v>0</v>
      </c>
      <c r="EH2" s="65">
        <v>0</v>
      </c>
      <c r="EI2" s="65">
        <v>1613467</v>
      </c>
      <c r="EJ2" s="65"/>
      <c r="EK2" s="65">
        <v>0</v>
      </c>
      <c r="EL2" s="65">
        <v>834041444</v>
      </c>
      <c r="EM2" s="65">
        <v>0</v>
      </c>
      <c r="EN2" s="65">
        <v>0</v>
      </c>
      <c r="EO2" s="65">
        <v>0</v>
      </c>
      <c r="EP2" s="65">
        <v>0</v>
      </c>
      <c r="EQ2" s="65">
        <v>0</v>
      </c>
      <c r="ER2" s="65">
        <v>834041444</v>
      </c>
      <c r="ES2" s="65"/>
      <c r="ET2" s="65">
        <v>0</v>
      </c>
      <c r="EU2" s="65">
        <v>2940803</v>
      </c>
      <c r="EV2" s="65">
        <v>2154468826</v>
      </c>
      <c r="EW2" s="65">
        <v>2811508209</v>
      </c>
      <c r="EX2" s="65">
        <v>391898873</v>
      </c>
      <c r="EY2" s="65">
        <v>79586253</v>
      </c>
      <c r="EZ2" s="65">
        <v>185554257</v>
      </c>
      <c r="FA2" s="65">
        <v>4644309</v>
      </c>
      <c r="FB2" s="65">
        <v>23956086</v>
      </c>
      <c r="FC2" s="65"/>
      <c r="FD2" s="65">
        <v>0</v>
      </c>
      <c r="FE2" s="65">
        <v>0</v>
      </c>
      <c r="FF2" s="65">
        <v>-4359223</v>
      </c>
      <c r="FG2" s="65"/>
      <c r="FH2" s="65">
        <v>33154665</v>
      </c>
      <c r="FI2" s="65">
        <v>52327</v>
      </c>
      <c r="FJ2" s="65">
        <v>52648</v>
      </c>
      <c r="FK2" s="65">
        <v>0</v>
      </c>
      <c r="FL2" s="65">
        <v>0</v>
      </c>
      <c r="FM2" s="65">
        <v>0</v>
      </c>
      <c r="FN2" s="65">
        <v>0</v>
      </c>
      <c r="FO2" s="65">
        <v>0</v>
      </c>
      <c r="FP2" s="65">
        <v>36762</v>
      </c>
      <c r="FQ2" s="65">
        <v>2610</v>
      </c>
      <c r="FR2" s="65">
        <v>-114</v>
      </c>
      <c r="FS2" s="65">
        <v>38392</v>
      </c>
      <c r="FT2" s="65">
        <v>0</v>
      </c>
      <c r="FU2" s="65">
        <v>0</v>
      </c>
      <c r="FV2" s="65">
        <v>-1094</v>
      </c>
      <c r="FW2" s="65">
        <v>15886</v>
      </c>
      <c r="FX2" s="65">
        <v>3046</v>
      </c>
      <c r="FY2" s="65">
        <v>1095</v>
      </c>
      <c r="FZ2" s="65">
        <v>0</v>
      </c>
      <c r="GA2" s="65">
        <v>13935</v>
      </c>
      <c r="GB2" s="65">
        <v>71579963</v>
      </c>
      <c r="GC2" s="65">
        <v>70477015</v>
      </c>
      <c r="GD2" s="65">
        <v>2000000</v>
      </c>
      <c r="GE2" s="65">
        <v>70653324</v>
      </c>
      <c r="GF2" s="65">
        <v>69469478</v>
      </c>
      <c r="GG2" s="65">
        <v>0</v>
      </c>
      <c r="GH2" s="65">
        <v>-214893</v>
      </c>
      <c r="GI2" s="65">
        <v>30588857</v>
      </c>
      <c r="GJ2" s="65">
        <v>5499841</v>
      </c>
      <c r="GK2" s="65">
        <v>0</v>
      </c>
      <c r="GL2" s="65">
        <v>35691805</v>
      </c>
      <c r="GM2" s="65">
        <v>182000</v>
      </c>
      <c r="GN2" s="65">
        <v>0</v>
      </c>
      <c r="GO2" s="65">
        <v>39888158</v>
      </c>
      <c r="GP2" s="65">
        <v>4000000</v>
      </c>
      <c r="GQ2" s="65">
        <v>0</v>
      </c>
      <c r="GR2" s="65">
        <v>0</v>
      </c>
      <c r="GS2" s="65">
        <v>35888158</v>
      </c>
      <c r="GT2" s="65">
        <v>1239861</v>
      </c>
      <c r="GU2" s="65">
        <v>0</v>
      </c>
      <c r="GV2" s="65">
        <v>0</v>
      </c>
      <c r="GW2" s="65">
        <v>0</v>
      </c>
      <c r="GX2" s="65">
        <v>0</v>
      </c>
      <c r="GY2" s="65">
        <v>0</v>
      </c>
      <c r="GZ2" s="65">
        <v>0</v>
      </c>
      <c r="HA2" s="65">
        <v>0</v>
      </c>
      <c r="HB2" s="65">
        <v>0</v>
      </c>
      <c r="HC2" s="65">
        <v>0</v>
      </c>
      <c r="HD2" s="65">
        <v>0</v>
      </c>
      <c r="HE2" s="65">
        <v>0</v>
      </c>
      <c r="HF2" s="65">
        <v>150224</v>
      </c>
      <c r="HG2" s="65">
        <v>883895171</v>
      </c>
      <c r="HH2" s="65">
        <v>889182114</v>
      </c>
      <c r="HI2" s="65">
        <v>5220</v>
      </c>
      <c r="HJ2" s="65">
        <v>0</v>
      </c>
      <c r="HK2" s="65">
        <v>14205617</v>
      </c>
      <c r="HL2" s="65">
        <v>246571</v>
      </c>
      <c r="HM2" s="65">
        <v>105293236</v>
      </c>
      <c r="HN2" s="65">
        <v>90248008</v>
      </c>
      <c r="HO2" s="65">
        <v>-268200914</v>
      </c>
      <c r="HP2" s="65">
        <v>-122592160</v>
      </c>
      <c r="HQ2" s="65">
        <v>2977336741</v>
      </c>
      <c r="HR2" s="65">
        <v>35606816</v>
      </c>
      <c r="HS2" s="65">
        <v>2586543667</v>
      </c>
      <c r="HT2" s="65">
        <v>91950496</v>
      </c>
      <c r="HU2" s="65">
        <v>0</v>
      </c>
      <c r="HV2" s="65">
        <v>0</v>
      </c>
      <c r="HW2" s="65">
        <v>0</v>
      </c>
      <c r="HX2" s="65">
        <v>0</v>
      </c>
      <c r="HY2" s="65">
        <v>0</v>
      </c>
      <c r="HZ2" s="65">
        <v>0</v>
      </c>
      <c r="IA2" s="65">
        <v>0</v>
      </c>
      <c r="IB2" s="65">
        <v>0</v>
      </c>
      <c r="IC2" s="65">
        <v>13303935</v>
      </c>
      <c r="ID2" s="65">
        <v>13303935</v>
      </c>
      <c r="IE2" s="65">
        <v>0</v>
      </c>
      <c r="IF2" s="65">
        <v>0</v>
      </c>
      <c r="IG2" s="65">
        <v>0</v>
      </c>
      <c r="IH2" s="65">
        <v>0</v>
      </c>
      <c r="II2" s="65">
        <v>13202803</v>
      </c>
      <c r="IJ2" s="65">
        <v>0</v>
      </c>
      <c r="IK2" s="65">
        <v>44561440</v>
      </c>
      <c r="IL2" s="65">
        <v>44561440</v>
      </c>
      <c r="IM2" s="65">
        <v>0</v>
      </c>
      <c r="IN2" s="65">
        <v>0</v>
      </c>
      <c r="IO2" s="65">
        <v>0</v>
      </c>
      <c r="IP2" s="65">
        <v>3580668</v>
      </c>
      <c r="IQ2" s="65">
        <v>7425339</v>
      </c>
      <c r="IR2" s="65">
        <v>3275080</v>
      </c>
      <c r="IS2" s="65">
        <v>0</v>
      </c>
      <c r="IT2" s="65">
        <v>0</v>
      </c>
      <c r="IU2" s="65">
        <v>569591</v>
      </c>
      <c r="IV2" s="65">
        <v>0</v>
      </c>
      <c r="IW2" s="65">
        <v>37165766</v>
      </c>
      <c r="IX2" s="65">
        <v>131858385</v>
      </c>
      <c r="IY2" s="65">
        <v>245175</v>
      </c>
      <c r="IZ2" s="65">
        <v>169269327</v>
      </c>
      <c r="JA2" s="65">
        <v>133534264</v>
      </c>
      <c r="JB2" s="65">
        <v>133532448</v>
      </c>
      <c r="JC2" s="65">
        <v>6025998</v>
      </c>
      <c r="JD2" s="65">
        <v>265392649</v>
      </c>
      <c r="JE2" s="65">
        <v>131858385</v>
      </c>
      <c r="JF2" s="65">
        <v>3546940</v>
      </c>
      <c r="JG2" s="65">
        <v>122285448</v>
      </c>
      <c r="JH2" s="65">
        <v>1715074</v>
      </c>
      <c r="JI2" s="65">
        <v>-169871</v>
      </c>
      <c r="JJ2" s="65">
        <v>789527</v>
      </c>
      <c r="JK2" s="65">
        <v>714306</v>
      </c>
      <c r="JL2" s="65">
        <v>94650</v>
      </c>
      <c r="JM2" s="65">
        <v>893254365</v>
      </c>
      <c r="JN2" s="65">
        <v>893254365</v>
      </c>
      <c r="JO2" s="65">
        <v>0</v>
      </c>
      <c r="JP2" s="65">
        <v>2905575329</v>
      </c>
      <c r="JQ2" s="65">
        <v>-22561450</v>
      </c>
      <c r="JR2" s="65">
        <v>-285523178</v>
      </c>
      <c r="JS2" s="65">
        <v>714306</v>
      </c>
      <c r="JT2" s="65">
        <v>3213659957</v>
      </c>
      <c r="JU2" s="65">
        <v>2906966697</v>
      </c>
      <c r="JV2" s="65">
        <v>677063</v>
      </c>
      <c r="JW2" s="65">
        <v>0</v>
      </c>
      <c r="JX2" s="65">
        <v>288532</v>
      </c>
      <c r="JY2" s="65">
        <v>2905741162</v>
      </c>
      <c r="JZ2" s="65">
        <v>2906966697</v>
      </c>
      <c r="KA2" s="65">
        <v>0</v>
      </c>
      <c r="KB2" s="65">
        <v>937003</v>
      </c>
      <c r="KC2" s="65">
        <v>0</v>
      </c>
      <c r="KD2" s="65">
        <v>0</v>
      </c>
      <c r="KE2" s="65">
        <v>0</v>
      </c>
      <c r="KF2" s="65">
        <v>0</v>
      </c>
      <c r="KG2" s="65">
        <v>0</v>
      </c>
      <c r="KH2" s="65">
        <v>176889529</v>
      </c>
      <c r="KI2" s="65">
        <v>45109</v>
      </c>
      <c r="KJ2" s="65">
        <v>7.91</v>
      </c>
      <c r="KK2" s="62">
        <v>45109</v>
      </c>
      <c r="KL2" s="65">
        <v>380</v>
      </c>
      <c r="KM2" s="65">
        <v>0</v>
      </c>
      <c r="KN2" s="65">
        <v>7004</v>
      </c>
      <c r="KO2" s="65">
        <v>0</v>
      </c>
      <c r="KP2" s="65">
        <v>6624</v>
      </c>
      <c r="KQ2" s="65">
        <v>69907566</v>
      </c>
      <c r="KR2" s="65">
        <v>69433186</v>
      </c>
      <c r="KS2" s="65">
        <v>0</v>
      </c>
      <c r="KT2" s="65">
        <v>474380</v>
      </c>
      <c r="KU2" s="65">
        <v>141905</v>
      </c>
      <c r="KV2" s="65">
        <v>448</v>
      </c>
      <c r="KW2" s="65">
        <v>149557</v>
      </c>
      <c r="KX2" s="65">
        <v>0</v>
      </c>
      <c r="KY2" s="65">
        <v>0</v>
      </c>
      <c r="KZ2" s="65">
        <v>0</v>
      </c>
      <c r="LA2" s="65">
        <v>0</v>
      </c>
      <c r="LB2" s="65">
        <v>7521</v>
      </c>
      <c r="LC2" s="65">
        <v>317</v>
      </c>
      <c r="LD2" s="65">
        <v>0</v>
      </c>
      <c r="LE2" s="65">
        <v>0</v>
      </c>
      <c r="LF2" s="65">
        <v>0</v>
      </c>
      <c r="LG2" s="65">
        <v>0</v>
      </c>
      <c r="LH2" s="65">
        <v>0</v>
      </c>
      <c r="LI2" s="65">
        <v>0</v>
      </c>
      <c r="LJ2" s="65">
        <v>0</v>
      </c>
      <c r="LK2" s="62">
        <v>0</v>
      </c>
      <c r="LL2" s="65">
        <v>0</v>
      </c>
      <c r="LM2" s="65">
        <v>2.1599999999999997</v>
      </c>
      <c r="LN2" s="65">
        <v>0</v>
      </c>
      <c r="LO2" s="65">
        <v>0</v>
      </c>
      <c r="LP2" s="65">
        <v>0</v>
      </c>
      <c r="LQ2" s="65"/>
      <c r="LR2" s="65">
        <v>0</v>
      </c>
      <c r="LS2" s="65">
        <v>0</v>
      </c>
      <c r="LT2" s="65">
        <v>243671422</v>
      </c>
      <c r="LU2" s="65">
        <v>40.15</v>
      </c>
      <c r="LV2" s="65">
        <v>48.779999999999994</v>
      </c>
      <c r="LW2" s="65">
        <v>0</v>
      </c>
      <c r="LX2" s="62"/>
      <c r="LY2" s="65">
        <v>241775132</v>
      </c>
      <c r="LZ2" s="65"/>
      <c r="MA2" s="65">
        <v>34.190000000000005</v>
      </c>
      <c r="MB2" s="65">
        <v>251532719</v>
      </c>
      <c r="MC2" s="65">
        <v>232661656</v>
      </c>
      <c r="MD2" s="65">
        <v>0</v>
      </c>
      <c r="ME2" s="65">
        <v>150.1</v>
      </c>
      <c r="MF2" s="65"/>
      <c r="MG2" s="65">
        <v>7202617</v>
      </c>
      <c r="MH2" s="65">
        <v>1084673499</v>
      </c>
      <c r="MI2" s="65">
        <v>0</v>
      </c>
      <c r="MJ2" s="65">
        <v>158.69</v>
      </c>
      <c r="MK2" s="65">
        <v>0</v>
      </c>
      <c r="ML2" s="65">
        <v>0</v>
      </c>
      <c r="MM2" s="65">
        <v>3140647671</v>
      </c>
      <c r="MN2" s="65">
        <v>83.93</v>
      </c>
      <c r="MO2" s="65">
        <v>2918083942</v>
      </c>
      <c r="MP2" s="65">
        <v>0</v>
      </c>
      <c r="MQ2" s="65">
        <v>657217</v>
      </c>
      <c r="MR2" s="65">
        <v>2.2599999999999998</v>
      </c>
      <c r="MS2" s="65">
        <v>2.27</v>
      </c>
      <c r="MT2" s="65">
        <v>-0.15000000000000002</v>
      </c>
      <c r="MU2" s="65">
        <v>16.14</v>
      </c>
      <c r="MV2" s="62">
        <v>0</v>
      </c>
      <c r="MW2" s="65">
        <v>81574</v>
      </c>
      <c r="MX2" s="65">
        <v>31061</v>
      </c>
      <c r="MY2" s="65">
        <v>0</v>
      </c>
      <c r="MZ2" s="65">
        <v>11521</v>
      </c>
      <c r="NA2" s="65">
        <v>2497</v>
      </c>
      <c r="NB2" s="65">
        <v>25782</v>
      </c>
      <c r="NC2" s="65">
        <v>0</v>
      </c>
      <c r="ND2" s="65">
        <v>2416429</v>
      </c>
      <c r="NE2" s="65">
        <v>95658</v>
      </c>
      <c r="NF2" s="65">
        <v>3114928</v>
      </c>
      <c r="NG2" s="65">
        <v>44475697</v>
      </c>
      <c r="NH2" s="65">
        <v>8520</v>
      </c>
      <c r="NI2" s="65">
        <v>0</v>
      </c>
      <c r="NJ2" s="65">
        <v>564810</v>
      </c>
      <c r="NK2" s="65">
        <v>0</v>
      </c>
      <c r="NL2" s="65">
        <v>33977470</v>
      </c>
      <c r="NM2" s="65">
        <v>396707</v>
      </c>
      <c r="NN2" s="65"/>
      <c r="NO2" s="65">
        <v>7337492</v>
      </c>
      <c r="NP2" s="65">
        <v>10350825</v>
      </c>
      <c r="NQ2" s="65">
        <v>7467</v>
      </c>
      <c r="NR2" s="65">
        <v>2985597</v>
      </c>
      <c r="NS2" s="65"/>
      <c r="NT2" s="65">
        <v>0</v>
      </c>
      <c r="NU2" s="65">
        <v>0</v>
      </c>
      <c r="NV2" s="65">
        <v>3193171</v>
      </c>
      <c r="NW2" s="65">
        <v>0</v>
      </c>
      <c r="NX2" s="65">
        <v>269521</v>
      </c>
      <c r="NY2" s="65">
        <v>505640</v>
      </c>
      <c r="NZ2" s="65">
        <v>467750974</v>
      </c>
      <c r="OA2" s="65">
        <v>-432</v>
      </c>
      <c r="OB2" s="65">
        <v>2408</v>
      </c>
      <c r="OC2" s="65">
        <v>1004644</v>
      </c>
      <c r="OD2" s="65">
        <v>0</v>
      </c>
      <c r="OE2" s="65">
        <v>45233049</v>
      </c>
      <c r="OF2" s="65">
        <v>-42484</v>
      </c>
      <c r="OG2" s="65">
        <v>594936</v>
      </c>
      <c r="OH2" s="65">
        <v>6509</v>
      </c>
      <c r="OI2" s="65">
        <v>23006789</v>
      </c>
      <c r="OJ2" s="65">
        <v>9677</v>
      </c>
      <c r="OK2" s="65">
        <v>579705</v>
      </c>
      <c r="OL2" s="65">
        <v>0</v>
      </c>
      <c r="OM2" s="65">
        <v>232790</v>
      </c>
      <c r="ON2" s="65"/>
      <c r="OO2" s="65">
        <v>936290</v>
      </c>
      <c r="OP2" s="65">
        <v>198331</v>
      </c>
      <c r="OQ2" s="65">
        <v>428977</v>
      </c>
      <c r="OR2" s="65">
        <v>0</v>
      </c>
      <c r="OS2" s="65">
        <v>4126907</v>
      </c>
      <c r="OT2" s="65">
        <v>2610</v>
      </c>
      <c r="OU2" s="65">
        <v>-3468990</v>
      </c>
      <c r="OV2" s="65">
        <v>0</v>
      </c>
      <c r="OW2" s="65">
        <v>-26175</v>
      </c>
      <c r="OX2" s="65">
        <v>69490742</v>
      </c>
      <c r="OY2" s="65"/>
      <c r="OZ2" s="65">
        <v>5499841</v>
      </c>
      <c r="PA2" s="65"/>
      <c r="PB2" s="65">
        <v>0</v>
      </c>
      <c r="PC2" s="65">
        <v>32139</v>
      </c>
      <c r="PD2" s="65">
        <v>0</v>
      </c>
      <c r="PE2" s="65">
        <v>630951</v>
      </c>
      <c r="PF2" s="65"/>
      <c r="PG2" s="65">
        <v>-14052</v>
      </c>
      <c r="PH2" s="65">
        <v>88191</v>
      </c>
      <c r="PI2" s="65">
        <v>0</v>
      </c>
      <c r="PJ2" s="65">
        <v>-15231</v>
      </c>
      <c r="PK2" s="65">
        <v>5502452</v>
      </c>
      <c r="PL2" s="65">
        <v>1117440</v>
      </c>
      <c r="PM2" s="65">
        <v>-465051849</v>
      </c>
      <c r="PN2" s="65">
        <v>137720</v>
      </c>
      <c r="PO2" s="65">
        <v>5639</v>
      </c>
      <c r="PP2" s="65">
        <v>407780</v>
      </c>
      <c r="PQ2" s="65">
        <v>2111</v>
      </c>
      <c r="PR2" s="65">
        <v>3511</v>
      </c>
      <c r="PS2" s="65">
        <v>84730</v>
      </c>
      <c r="PT2" s="65">
        <v>20228</v>
      </c>
      <c r="PU2" s="65">
        <v>-584</v>
      </c>
      <c r="PV2" s="65">
        <v>2084</v>
      </c>
      <c r="PW2" s="65">
        <v>535374</v>
      </c>
      <c r="PX2" s="65">
        <v>9691</v>
      </c>
      <c r="PY2" s="65">
        <v>188</v>
      </c>
      <c r="PZ2" s="65">
        <v>114897</v>
      </c>
      <c r="QA2" s="65">
        <v>100874</v>
      </c>
      <c r="QB2" s="65">
        <v>71667</v>
      </c>
      <c r="QC2" s="65">
        <v>29207</v>
      </c>
      <c r="QD2" s="65">
        <v>535374</v>
      </c>
      <c r="QE2" s="65">
        <v>14023</v>
      </c>
      <c r="QF2" s="65">
        <v>131116</v>
      </c>
      <c r="QG2" s="65">
        <v>1489</v>
      </c>
      <c r="QH2" s="65">
        <v>31430</v>
      </c>
      <c r="QI2" s="65">
        <v>144097</v>
      </c>
      <c r="QJ2" s="65">
        <v>190987</v>
      </c>
      <c r="QK2" s="65">
        <v>12318</v>
      </c>
      <c r="QL2" s="65">
        <v>8234</v>
      </c>
      <c r="QM2" s="65">
        <v>96593</v>
      </c>
      <c r="QN2" s="65">
        <v>109005</v>
      </c>
      <c r="QO2" s="65">
        <v>3340</v>
      </c>
      <c r="QP2" s="65">
        <v>308133</v>
      </c>
      <c r="QQ2" s="65">
        <v>0</v>
      </c>
      <c r="QR2" s="65">
        <v>0</v>
      </c>
      <c r="QS2" s="65">
        <v>0</v>
      </c>
      <c r="QT2" s="65">
        <v>0</v>
      </c>
      <c r="QU2" s="65">
        <v>0</v>
      </c>
      <c r="QV2" s="65">
        <v>0</v>
      </c>
      <c r="QW2" s="65">
        <v>0</v>
      </c>
      <c r="QX2" s="65">
        <v>0</v>
      </c>
      <c r="QY2" s="65">
        <v>0</v>
      </c>
      <c r="QZ2" s="65">
        <v>0</v>
      </c>
      <c r="RA2" s="65">
        <v>0</v>
      </c>
      <c r="RB2" s="65">
        <v>0</v>
      </c>
      <c r="RC2" s="65">
        <v>0</v>
      </c>
      <c r="RD2" s="65">
        <v>0</v>
      </c>
      <c r="RE2" s="65">
        <v>0</v>
      </c>
      <c r="RF2" s="65">
        <v>0</v>
      </c>
      <c r="RG2" s="65">
        <v>0</v>
      </c>
      <c r="RH2" s="65">
        <v>0</v>
      </c>
      <c r="RI2" s="65">
        <v>0</v>
      </c>
      <c r="RJ2" s="65">
        <v>0</v>
      </c>
      <c r="RK2" s="65">
        <v>0</v>
      </c>
      <c r="RL2" s="65">
        <v>0</v>
      </c>
      <c r="RM2" s="65">
        <v>0</v>
      </c>
      <c r="RN2" s="65">
        <v>0</v>
      </c>
      <c r="RO2" s="65">
        <v>0</v>
      </c>
      <c r="RP2" s="65">
        <v>0</v>
      </c>
      <c r="RQ2" s="65">
        <v>0</v>
      </c>
      <c r="RR2" s="65">
        <v>0</v>
      </c>
      <c r="RS2" s="65">
        <v>0</v>
      </c>
      <c r="RT2" s="65">
        <v>0</v>
      </c>
      <c r="RU2" s="65">
        <v>0</v>
      </c>
      <c r="RV2" s="65">
        <v>0</v>
      </c>
      <c r="RW2" s="65">
        <v>0</v>
      </c>
      <c r="RX2" s="65">
        <v>0</v>
      </c>
      <c r="RY2" s="65">
        <v>0</v>
      </c>
      <c r="RZ2" s="65">
        <v>0</v>
      </c>
      <c r="SA2" s="65">
        <v>0</v>
      </c>
      <c r="SB2" s="65">
        <v>0</v>
      </c>
      <c r="SC2" s="65">
        <v>0</v>
      </c>
      <c r="SD2" s="65">
        <v>0</v>
      </c>
      <c r="SE2" s="65">
        <v>0</v>
      </c>
      <c r="SF2" s="65">
        <v>0</v>
      </c>
      <c r="SG2" s="65">
        <v>0</v>
      </c>
      <c r="SH2" s="65">
        <v>0</v>
      </c>
      <c r="SI2" s="65">
        <v>0</v>
      </c>
      <c r="SJ2" s="65">
        <v>0</v>
      </c>
      <c r="SK2" s="65">
        <v>0</v>
      </c>
      <c r="SL2" s="65">
        <v>0</v>
      </c>
      <c r="SM2" s="65">
        <v>0</v>
      </c>
      <c r="SN2" s="65">
        <v>0</v>
      </c>
      <c r="SO2" s="65">
        <v>0</v>
      </c>
      <c r="SP2" s="65">
        <v>0</v>
      </c>
      <c r="SQ2" s="65">
        <v>0</v>
      </c>
      <c r="SR2" s="65">
        <v>0</v>
      </c>
      <c r="SS2" s="65">
        <v>0</v>
      </c>
      <c r="ST2" s="65">
        <v>0</v>
      </c>
      <c r="SU2" s="65">
        <v>0</v>
      </c>
      <c r="SV2" s="65">
        <v>0</v>
      </c>
      <c r="SW2" s="65">
        <v>0</v>
      </c>
      <c r="SX2" s="65">
        <v>0</v>
      </c>
      <c r="SY2" s="65">
        <v>0</v>
      </c>
      <c r="SZ2" s="65">
        <v>0</v>
      </c>
      <c r="TA2" s="65">
        <v>0</v>
      </c>
      <c r="TB2" s="65">
        <v>0</v>
      </c>
      <c r="TC2" s="65">
        <v>0</v>
      </c>
      <c r="TD2" s="65">
        <v>0</v>
      </c>
      <c r="TE2" s="65">
        <v>0</v>
      </c>
      <c r="TF2" s="65">
        <v>0</v>
      </c>
      <c r="TG2" s="65">
        <v>0</v>
      </c>
      <c r="TH2" s="65">
        <v>0</v>
      </c>
      <c r="TI2" s="65">
        <v>0</v>
      </c>
      <c r="TJ2" s="65">
        <v>0</v>
      </c>
      <c r="TK2" s="65">
        <v>0</v>
      </c>
      <c r="TL2" s="65">
        <v>0</v>
      </c>
      <c r="TM2" s="65">
        <v>0</v>
      </c>
      <c r="TN2" s="65">
        <v>0</v>
      </c>
      <c r="TO2" s="65">
        <v>0</v>
      </c>
      <c r="TP2" s="65">
        <v>0</v>
      </c>
      <c r="TQ2" s="65">
        <v>0</v>
      </c>
      <c r="TR2" s="65">
        <v>0</v>
      </c>
      <c r="TS2" s="65">
        <v>0</v>
      </c>
      <c r="TT2" s="65">
        <v>0</v>
      </c>
      <c r="TU2" s="65">
        <v>0</v>
      </c>
      <c r="TV2" s="65">
        <v>0</v>
      </c>
      <c r="TW2" s="65">
        <v>0</v>
      </c>
      <c r="TX2" s="65">
        <v>0</v>
      </c>
      <c r="TY2" s="65">
        <v>0</v>
      </c>
      <c r="TZ2" s="65">
        <v>137720</v>
      </c>
      <c r="UA2" s="65">
        <v>5639</v>
      </c>
      <c r="UB2" s="65">
        <v>407780</v>
      </c>
      <c r="UC2" s="65">
        <v>2111</v>
      </c>
      <c r="UD2" s="65">
        <v>3511</v>
      </c>
      <c r="UE2" s="65">
        <v>84730</v>
      </c>
      <c r="UF2" s="65">
        <v>20228</v>
      </c>
      <c r="UG2" s="65">
        <v>-584</v>
      </c>
      <c r="UH2" s="65">
        <v>2084</v>
      </c>
      <c r="UI2" s="65">
        <v>535374</v>
      </c>
      <c r="UJ2" s="65">
        <v>9691</v>
      </c>
      <c r="UK2" s="65">
        <v>188</v>
      </c>
      <c r="UL2" s="65">
        <v>114897</v>
      </c>
      <c r="UM2" s="65">
        <v>100874</v>
      </c>
      <c r="UN2" s="65">
        <v>71667</v>
      </c>
      <c r="UO2" s="65">
        <v>29207</v>
      </c>
      <c r="UP2" s="65">
        <v>535374</v>
      </c>
      <c r="UQ2" s="65">
        <v>14023</v>
      </c>
      <c r="UR2" s="65">
        <v>131116</v>
      </c>
      <c r="US2" s="65">
        <v>1489</v>
      </c>
      <c r="UT2" s="65">
        <v>31430</v>
      </c>
      <c r="UU2" s="65">
        <v>144097</v>
      </c>
      <c r="UV2" s="65">
        <v>190987</v>
      </c>
      <c r="UW2" s="65">
        <v>12318</v>
      </c>
      <c r="UX2" s="65">
        <v>8234</v>
      </c>
      <c r="UY2" s="65">
        <v>96593</v>
      </c>
      <c r="UZ2" s="65">
        <v>109005</v>
      </c>
      <c r="VA2" s="65">
        <v>3340</v>
      </c>
      <c r="VB2" s="65">
        <v>308133</v>
      </c>
      <c r="VC2" s="65">
        <v>4500260</v>
      </c>
      <c r="VD2" s="65">
        <v>430797</v>
      </c>
      <c r="VE2" s="65">
        <v>4674235</v>
      </c>
      <c r="VF2" s="65">
        <v>204899</v>
      </c>
      <c r="VG2" s="65">
        <v>95394</v>
      </c>
      <c r="VH2" s="65">
        <v>1909890</v>
      </c>
      <c r="VI2" s="65">
        <v>2003748</v>
      </c>
      <c r="VJ2" s="65">
        <v>164879</v>
      </c>
      <c r="VK2" s="65">
        <v>51744</v>
      </c>
      <c r="VL2" s="65">
        <v>10945165</v>
      </c>
      <c r="VM2" s="65">
        <v>1403102</v>
      </c>
      <c r="VN2" s="65">
        <v>6479</v>
      </c>
      <c r="VO2" s="65">
        <v>4047377</v>
      </c>
      <c r="VP2" s="65">
        <v>608656</v>
      </c>
      <c r="VQ2" s="65">
        <v>8103</v>
      </c>
      <c r="VR2" s="65">
        <v>600553</v>
      </c>
      <c r="VS2" s="65">
        <v>10945165</v>
      </c>
      <c r="VT2" s="65">
        <v>3438721</v>
      </c>
      <c r="VU2" s="65">
        <v>967291</v>
      </c>
      <c r="VV2" s="65">
        <v>61109</v>
      </c>
      <c r="VW2" s="65">
        <v>767962</v>
      </c>
      <c r="VX2" s="65">
        <v>2326393</v>
      </c>
      <c r="VY2" s="65">
        <v>1798873</v>
      </c>
      <c r="VZ2" s="65">
        <v>748476</v>
      </c>
      <c r="WA2" s="65">
        <v>613543</v>
      </c>
      <c r="WB2" s="65">
        <v>961864</v>
      </c>
      <c r="WC2" s="65">
        <v>2674679</v>
      </c>
      <c r="WD2" s="65">
        <v>100354</v>
      </c>
      <c r="WE2" s="65">
        <v>4122756</v>
      </c>
      <c r="WF2" s="65">
        <v>1893957</v>
      </c>
      <c r="WG2" s="65">
        <v>114810</v>
      </c>
      <c r="WH2" s="65">
        <v>1411368</v>
      </c>
      <c r="WI2" s="65">
        <v>74073</v>
      </c>
      <c r="WJ2" s="65">
        <v>40898</v>
      </c>
      <c r="WK2" s="65">
        <v>472055</v>
      </c>
      <c r="WL2" s="65">
        <v>938287</v>
      </c>
      <c r="WM2" s="65">
        <v>38373</v>
      </c>
      <c r="WN2" s="65">
        <v>21865</v>
      </c>
      <c r="WO2" s="65">
        <v>3667657</v>
      </c>
      <c r="WP2" s="65">
        <v>555462</v>
      </c>
      <c r="WQ2" s="65">
        <v>466</v>
      </c>
      <c r="WR2" s="65">
        <v>1490086</v>
      </c>
      <c r="WS2" s="65">
        <v>159425</v>
      </c>
      <c r="WT2" s="65">
        <v>394</v>
      </c>
      <c r="WU2" s="65">
        <v>159030</v>
      </c>
      <c r="WV2" s="65">
        <v>3667657</v>
      </c>
      <c r="WW2" s="65">
        <v>1330662</v>
      </c>
      <c r="WX2" s="65">
        <v>198675</v>
      </c>
      <c r="WY2" s="65">
        <v>26017</v>
      </c>
      <c r="WZ2" s="65">
        <v>195837</v>
      </c>
      <c r="XA2" s="65">
        <v>733721</v>
      </c>
      <c r="XB2" s="65">
        <v>435457</v>
      </c>
      <c r="XC2" s="65">
        <v>197814</v>
      </c>
      <c r="XD2" s="65">
        <v>191222</v>
      </c>
      <c r="XE2" s="65">
        <v>329757</v>
      </c>
      <c r="XF2" s="65">
        <v>999687</v>
      </c>
      <c r="XG2" s="65">
        <v>23633</v>
      </c>
      <c r="XH2" s="65">
        <v>1154250</v>
      </c>
      <c r="XI2" s="65">
        <v>1314498</v>
      </c>
      <c r="XJ2" s="65">
        <v>79402</v>
      </c>
      <c r="XK2" s="65">
        <v>1585865</v>
      </c>
      <c r="XL2" s="65">
        <v>66354</v>
      </c>
      <c r="XM2" s="65">
        <v>30987</v>
      </c>
      <c r="XN2" s="65">
        <v>615641</v>
      </c>
      <c r="XO2" s="65">
        <v>383745</v>
      </c>
      <c r="XP2" s="65">
        <v>35174</v>
      </c>
      <c r="XQ2" s="65">
        <v>12830</v>
      </c>
      <c r="XR2" s="65">
        <v>3393623</v>
      </c>
      <c r="XS2" s="65">
        <v>583013</v>
      </c>
      <c r="XT2" s="65">
        <v>609</v>
      </c>
      <c r="XU2" s="65">
        <v>1121980</v>
      </c>
      <c r="XV2" s="65">
        <v>214958</v>
      </c>
      <c r="XW2" s="65">
        <v>1966</v>
      </c>
      <c r="XX2" s="65">
        <v>212992</v>
      </c>
      <c r="XY2" s="65">
        <v>3393621</v>
      </c>
      <c r="XZ2" s="65">
        <v>907022</v>
      </c>
      <c r="YA2" s="65">
        <v>253456</v>
      </c>
      <c r="YB2" s="65">
        <v>14592</v>
      </c>
      <c r="YC2" s="65">
        <v>239173</v>
      </c>
      <c r="YD2" s="65">
        <v>751853</v>
      </c>
      <c r="YE2" s="65">
        <v>479006</v>
      </c>
      <c r="YF2" s="65">
        <v>228359</v>
      </c>
      <c r="YG2" s="65">
        <v>200218</v>
      </c>
      <c r="YH2" s="65">
        <v>351490</v>
      </c>
      <c r="YI2" s="65">
        <v>977287</v>
      </c>
      <c r="YJ2" s="65">
        <v>35280</v>
      </c>
      <c r="YK2" s="65">
        <v>1259072</v>
      </c>
      <c r="YL2" s="65">
        <v>914296</v>
      </c>
      <c r="YM2" s="65">
        <v>76434</v>
      </c>
      <c r="YN2" s="65">
        <v>1023983</v>
      </c>
      <c r="YO2" s="65">
        <v>46717</v>
      </c>
      <c r="YP2" s="65">
        <v>26311</v>
      </c>
      <c r="YQ2" s="65">
        <v>512772</v>
      </c>
      <c r="YR2" s="65">
        <v>337331</v>
      </c>
      <c r="YS2" s="65">
        <v>33502</v>
      </c>
      <c r="YT2" s="65">
        <v>11042</v>
      </c>
      <c r="YU2" s="65">
        <v>2581180</v>
      </c>
      <c r="YV2" s="65">
        <v>512644</v>
      </c>
      <c r="YW2" s="65">
        <v>443</v>
      </c>
      <c r="YX2" s="65">
        <v>1005654</v>
      </c>
      <c r="YY2" s="65">
        <v>178580</v>
      </c>
      <c r="YZ2" s="65">
        <v>1228</v>
      </c>
      <c r="ZA2" s="65">
        <v>177352</v>
      </c>
      <c r="ZB2" s="65">
        <v>2581180</v>
      </c>
      <c r="ZC2" s="65">
        <v>827073</v>
      </c>
      <c r="ZD2" s="65">
        <v>155918</v>
      </c>
      <c r="ZE2" s="65">
        <v>6210</v>
      </c>
      <c r="ZF2" s="65">
        <v>190290</v>
      </c>
      <c r="ZG2" s="65">
        <v>540323</v>
      </c>
      <c r="ZH2" s="65">
        <v>331464</v>
      </c>
      <c r="ZI2" s="65">
        <v>156477</v>
      </c>
      <c r="ZJ2" s="65">
        <v>141055</v>
      </c>
      <c r="ZK2" s="65">
        <v>263744</v>
      </c>
      <c r="ZL2" s="65">
        <v>655620</v>
      </c>
      <c r="ZM2" s="65">
        <v>27164</v>
      </c>
      <c r="ZN2" s="65">
        <v>892741</v>
      </c>
      <c r="ZO2" s="65">
        <v>1291805</v>
      </c>
      <c r="ZP2" s="65">
        <v>236585</v>
      </c>
      <c r="ZQ2" s="65">
        <v>1677001</v>
      </c>
      <c r="ZR2" s="65">
        <v>64473</v>
      </c>
      <c r="ZS2" s="65">
        <v>23510</v>
      </c>
      <c r="ZT2" s="65">
        <v>822195</v>
      </c>
      <c r="ZU2" s="65">
        <v>681715</v>
      </c>
      <c r="ZV2" s="65">
        <v>91333</v>
      </c>
      <c r="ZW2" s="65">
        <v>17049</v>
      </c>
      <c r="ZX2" s="65">
        <v>3883886</v>
      </c>
      <c r="ZY2" s="65">
        <v>264627</v>
      </c>
      <c r="ZZ2" s="65">
        <v>5403</v>
      </c>
      <c r="AAA2" s="65">
        <v>1435311</v>
      </c>
      <c r="AAB2" s="65">
        <v>234272</v>
      </c>
      <c r="AAC2" s="65">
        <v>5743</v>
      </c>
      <c r="AAD2" s="65">
        <v>228530</v>
      </c>
      <c r="AAE2" s="65">
        <v>3883888</v>
      </c>
      <c r="AAF2" s="65">
        <v>1201039</v>
      </c>
      <c r="AAG2" s="65">
        <v>515160</v>
      </c>
      <c r="AAH2" s="65">
        <v>20501</v>
      </c>
      <c r="AAI2" s="65">
        <v>332952</v>
      </c>
      <c r="AAJ2" s="65">
        <v>840819</v>
      </c>
      <c r="AAK2" s="65">
        <v>884410</v>
      </c>
      <c r="AAL2" s="65">
        <v>322302</v>
      </c>
      <c r="AAM2" s="65">
        <v>222102</v>
      </c>
      <c r="AAN2" s="65">
        <v>280617</v>
      </c>
      <c r="AAO2" s="65">
        <v>697703</v>
      </c>
      <c r="AAP2" s="65">
        <v>41441</v>
      </c>
      <c r="AAQ2" s="65">
        <v>1709432</v>
      </c>
      <c r="AAR2" s="65">
        <v>1397851058</v>
      </c>
      <c r="AAS2" s="65">
        <v>88850195</v>
      </c>
      <c r="AAT2" s="65">
        <v>1539668677</v>
      </c>
      <c r="AAU2" s="65">
        <v>89661673</v>
      </c>
      <c r="AAV2" s="65">
        <v>67556536</v>
      </c>
      <c r="AAW2" s="65">
        <v>309881588</v>
      </c>
      <c r="AAX2" s="65">
        <v>240626049</v>
      </c>
      <c r="AAY2" s="65">
        <v>38657082</v>
      </c>
      <c r="AAZ2" s="65">
        <v>204997355</v>
      </c>
      <c r="ABA2" s="65">
        <v>2914930023</v>
      </c>
      <c r="ABB2" s="65">
        <v>334260416</v>
      </c>
      <c r="ABC2" s="65">
        <v>770451</v>
      </c>
      <c r="ABD2" s="65">
        <v>883672692</v>
      </c>
      <c r="ABE2" s="65">
        <v>101727822</v>
      </c>
      <c r="ABF2" s="65">
        <v>300349</v>
      </c>
      <c r="ABG2" s="65">
        <v>101427473</v>
      </c>
      <c r="ABH2" s="65">
        <v>2914930023</v>
      </c>
      <c r="ABI2" s="65">
        <v>781944868</v>
      </c>
      <c r="ABJ2" s="65">
        <v>72404969</v>
      </c>
      <c r="ABK2" s="65">
        <v>26684854</v>
      </c>
      <c r="ABL2" s="65">
        <v>126212253</v>
      </c>
      <c r="ABM2" s="65">
        <v>793491507</v>
      </c>
      <c r="ABN2" s="65">
        <v>213378795</v>
      </c>
      <c r="ABO2" s="65">
        <v>150493124</v>
      </c>
      <c r="ABP2" s="65">
        <v>141569825</v>
      </c>
      <c r="ABQ2" s="65">
        <v>513351838</v>
      </c>
      <c r="ABR2" s="65">
        <v>960691773</v>
      </c>
      <c r="ABS2" s="65">
        <v>51771975</v>
      </c>
      <c r="ABT2" s="65">
        <v>1018793583</v>
      </c>
      <c r="ABU2" s="65">
        <v>1330003824</v>
      </c>
      <c r="ABV2" s="65">
        <v>84998369</v>
      </c>
      <c r="ABW2" s="65">
        <v>1470492100</v>
      </c>
      <c r="ABX2" s="65">
        <v>85698065</v>
      </c>
      <c r="ABY2" s="65">
        <v>64980984</v>
      </c>
      <c r="ABZ2" s="65">
        <v>288596385</v>
      </c>
      <c r="ACA2" s="65">
        <v>213635067</v>
      </c>
      <c r="ACB2" s="65">
        <v>37017333</v>
      </c>
      <c r="ACC2" s="65">
        <v>203653732</v>
      </c>
      <c r="ACD2" s="65">
        <v>2763643191</v>
      </c>
      <c r="ACE2" s="65">
        <v>313835667</v>
      </c>
      <c r="ACF2" s="65">
        <v>735491</v>
      </c>
      <c r="ACG2" s="65">
        <v>836451529</v>
      </c>
      <c r="ACH2" s="65">
        <v>94908106</v>
      </c>
      <c r="ACI2" s="65">
        <v>235867</v>
      </c>
      <c r="ACJ2" s="65">
        <v>94672239</v>
      </c>
      <c r="ACK2" s="65">
        <v>2763643191</v>
      </c>
      <c r="ACL2" s="65">
        <v>741543423</v>
      </c>
      <c r="ACM2" s="65">
        <v>63476242</v>
      </c>
      <c r="ACN2" s="65">
        <v>24964905</v>
      </c>
      <c r="ACO2" s="65">
        <v>117047057</v>
      </c>
      <c r="ACP2" s="65">
        <v>753329547</v>
      </c>
      <c r="ACQ2" s="65">
        <v>194106446</v>
      </c>
      <c r="ACR2" s="65">
        <v>140253875</v>
      </c>
      <c r="ACS2" s="65">
        <v>132830755</v>
      </c>
      <c r="ACT2" s="65">
        <v>491626673</v>
      </c>
      <c r="ACU2" s="65">
        <v>917252288</v>
      </c>
      <c r="ACV2" s="65">
        <v>51121624</v>
      </c>
      <c r="ACW2" s="65">
        <v>958817750</v>
      </c>
      <c r="ACX2" s="65">
        <v>53771141</v>
      </c>
      <c r="ACY2" s="65">
        <v>2295190</v>
      </c>
      <c r="ACZ2" s="65">
        <v>53779611</v>
      </c>
      <c r="ADA2" s="65">
        <v>3223725</v>
      </c>
      <c r="ADB2" s="65">
        <v>2368790</v>
      </c>
      <c r="ADC2" s="65">
        <v>16552711</v>
      </c>
      <c r="ADD2" s="65">
        <v>19574825</v>
      </c>
      <c r="ADE2" s="65">
        <v>1142139</v>
      </c>
      <c r="ADF2" s="65">
        <v>1188804</v>
      </c>
      <c r="ADG2" s="65">
        <v>118146618</v>
      </c>
      <c r="ADH2" s="65">
        <v>17995742</v>
      </c>
      <c r="ADI2" s="65">
        <v>25081</v>
      </c>
      <c r="ADJ2" s="65">
        <v>35936456</v>
      </c>
      <c r="ADK2" s="65">
        <v>4960189</v>
      </c>
      <c r="ADL2" s="65">
        <v>34334</v>
      </c>
      <c r="ADM2" s="65">
        <v>4925854</v>
      </c>
      <c r="ADN2" s="65">
        <v>118146618</v>
      </c>
      <c r="ADO2" s="65">
        <v>30976267</v>
      </c>
      <c r="ADP2" s="65">
        <v>5328623</v>
      </c>
      <c r="ADQ2" s="65">
        <v>1390695</v>
      </c>
      <c r="ADR2" s="65">
        <v>6564988</v>
      </c>
      <c r="ADS2" s="65">
        <v>32276323</v>
      </c>
      <c r="ADT2" s="65">
        <v>13381190</v>
      </c>
      <c r="ADU2" s="65">
        <v>7964593</v>
      </c>
      <c r="ADV2" s="65">
        <v>7175037</v>
      </c>
      <c r="ADW2" s="65">
        <v>17039810</v>
      </c>
      <c r="ADX2" s="65">
        <v>36199386</v>
      </c>
      <c r="ADY2" s="65">
        <v>450147</v>
      </c>
      <c r="ADZ2" s="65">
        <v>45560628</v>
      </c>
      <c r="AEA2" s="65">
        <v>26109547</v>
      </c>
      <c r="AEB2" s="65">
        <v>1558904</v>
      </c>
      <c r="AEC2" s="65">
        <v>25977715</v>
      </c>
      <c r="AED2" s="65">
        <v>1568927</v>
      </c>
      <c r="AEE2" s="65">
        <v>1828565</v>
      </c>
      <c r="AEF2" s="65">
        <v>9005238</v>
      </c>
      <c r="AEG2" s="65">
        <v>12467537</v>
      </c>
      <c r="AEH2" s="65">
        <v>738759</v>
      </c>
      <c r="AEI2" s="65">
        <v>1008154</v>
      </c>
      <c r="AEJ2" s="65">
        <v>64702191</v>
      </c>
      <c r="AEK2" s="65">
        <v>10539395</v>
      </c>
      <c r="AEL2" s="65">
        <v>8995</v>
      </c>
      <c r="AEM2" s="65">
        <v>22655097</v>
      </c>
      <c r="AEN2" s="65">
        <v>2904508</v>
      </c>
      <c r="AEO2" s="65">
        <v>27937</v>
      </c>
      <c r="AEP2" s="65">
        <v>2876571</v>
      </c>
      <c r="AEQ2" s="65">
        <v>64702191</v>
      </c>
      <c r="AER2" s="65">
        <v>19750590</v>
      </c>
      <c r="AES2" s="65">
        <v>3224575</v>
      </c>
      <c r="AET2" s="65">
        <v>246212</v>
      </c>
      <c r="AEU2" s="65">
        <v>3866483</v>
      </c>
      <c r="AEV2" s="65">
        <v>16131648</v>
      </c>
      <c r="AEW2" s="65">
        <v>6900837</v>
      </c>
      <c r="AEX2" s="65">
        <v>3602738</v>
      </c>
      <c r="AEY2" s="65">
        <v>3043233</v>
      </c>
      <c r="AEZ2" s="65">
        <v>9922111</v>
      </c>
      <c r="AFA2" s="65">
        <v>18304629</v>
      </c>
      <c r="AFB2" s="65">
        <v>273547</v>
      </c>
      <c r="AFC2" s="65">
        <v>23468917</v>
      </c>
      <c r="AFD2" s="65">
        <v>14076093</v>
      </c>
      <c r="AFE2" s="65">
        <v>1556635</v>
      </c>
      <c r="AFF2" s="65">
        <v>15396966</v>
      </c>
      <c r="AFG2" s="65">
        <v>739883</v>
      </c>
      <c r="AFH2" s="65">
        <v>206761</v>
      </c>
      <c r="AFI2" s="65">
        <v>4732494</v>
      </c>
      <c r="AFJ2" s="65">
        <v>7416158</v>
      </c>
      <c r="AFK2" s="65">
        <v>497610</v>
      </c>
      <c r="AFL2" s="65">
        <v>154820</v>
      </c>
      <c r="AFM2" s="65">
        <v>33140212</v>
      </c>
      <c r="AFN2" s="65">
        <v>2429008</v>
      </c>
      <c r="AFO2" s="65">
        <v>9880</v>
      </c>
      <c r="AFP2" s="65">
        <v>11284707</v>
      </c>
      <c r="AFQ2" s="65">
        <v>1859528</v>
      </c>
      <c r="AFR2" s="65">
        <v>30147</v>
      </c>
      <c r="AFS2" s="65">
        <v>1829380</v>
      </c>
      <c r="AFT2" s="65">
        <v>33140212</v>
      </c>
      <c r="AFU2" s="65">
        <v>9425179</v>
      </c>
      <c r="AFV2" s="65">
        <v>3600106</v>
      </c>
      <c r="AFW2" s="65">
        <v>329254</v>
      </c>
      <c r="AFX2" s="65">
        <v>2600206</v>
      </c>
      <c r="AFY2" s="65">
        <v>7885637</v>
      </c>
      <c r="AFZ2" s="65">
        <v>5891158</v>
      </c>
      <c r="AGA2" s="65">
        <v>2274657</v>
      </c>
      <c r="AGB2" s="65">
        <v>1564033</v>
      </c>
      <c r="AGC2" s="65">
        <v>4685355</v>
      </c>
      <c r="AGD2" s="65">
        <v>7240100</v>
      </c>
      <c r="AGE2" s="65">
        <v>200204</v>
      </c>
      <c r="AGF2" s="65">
        <v>14415202</v>
      </c>
      <c r="AGG2" s="65">
        <v>69490742</v>
      </c>
      <c r="AGH2" s="65">
        <v>257757</v>
      </c>
      <c r="AGI2" s="65">
        <v>-523447</v>
      </c>
      <c r="AGJ2" s="65">
        <v>18889365</v>
      </c>
      <c r="AGK2" s="65">
        <v>5502452</v>
      </c>
      <c r="AGL2" s="65">
        <v>22082537</v>
      </c>
      <c r="AGM2" s="65">
        <v>18796408</v>
      </c>
      <c r="AGN2" s="65">
        <v>18889365</v>
      </c>
      <c r="AGO2" s="65">
        <v>2941846</v>
      </c>
      <c r="AGP2" s="65">
        <v>1117441</v>
      </c>
      <c r="AGQ2" s="65">
        <v>9903994</v>
      </c>
      <c r="AGR2" s="65">
        <v>24257693</v>
      </c>
      <c r="AGS2" s="65">
        <v>0</v>
      </c>
      <c r="AGT2" s="65">
        <v>5306085</v>
      </c>
      <c r="AGU2" s="65">
        <v>19844473</v>
      </c>
      <c r="AGV2" s="65">
        <v>3193171</v>
      </c>
      <c r="AGW2" s="65">
        <v>251873</v>
      </c>
      <c r="AGX2" s="65">
        <v>-92957</v>
      </c>
      <c r="AGY2" s="65">
        <v>45233049</v>
      </c>
      <c r="AGZ2" s="65">
        <v>7337492</v>
      </c>
      <c r="AHA2" s="65">
        <v>184688</v>
      </c>
      <c r="AHB2" s="65">
        <v>12094689</v>
      </c>
      <c r="AHC2" s="65">
        <v>546</v>
      </c>
      <c r="AHD2" s="65">
        <v>4389</v>
      </c>
      <c r="AHE2" s="65">
        <v>39377</v>
      </c>
      <c r="AHF2" s="65">
        <v>6910</v>
      </c>
      <c r="AHG2" s="65">
        <v>3519</v>
      </c>
      <c r="AHH2" s="65">
        <v>11056738</v>
      </c>
      <c r="AHI2" s="65">
        <v>-132062</v>
      </c>
      <c r="AHJ2" s="65">
        <v>0</v>
      </c>
      <c r="AHK2" s="65">
        <v>33882</v>
      </c>
      <c r="AHL2" s="65">
        <v>0</v>
      </c>
      <c r="AHM2" s="65">
        <v>-546</v>
      </c>
      <c r="AHN2" s="65">
        <v>4822707</v>
      </c>
      <c r="AHO2" s="65">
        <v>5585548</v>
      </c>
      <c r="AHP2" s="65">
        <v>274565</v>
      </c>
      <c r="AHQ2" s="65">
        <v>0</v>
      </c>
      <c r="AHR2" s="65">
        <v>0</v>
      </c>
      <c r="AHS2" s="65">
        <v>88742</v>
      </c>
      <c r="AHT2" s="65">
        <v>3590</v>
      </c>
      <c r="AHU2" s="65">
        <v>3613</v>
      </c>
      <c r="AHV2" s="65">
        <v>23</v>
      </c>
      <c r="AHW2" s="62">
        <v>44</v>
      </c>
      <c r="AHX2" s="62">
        <v>44</v>
      </c>
      <c r="AHY2" s="62">
        <v>0</v>
      </c>
      <c r="AHZ2" s="62">
        <v>0</v>
      </c>
      <c r="AIA2" s="62">
        <v>3</v>
      </c>
      <c r="AIB2" s="62">
        <v>2</v>
      </c>
      <c r="AIC2" s="62">
        <v>1</v>
      </c>
      <c r="AID2" s="62">
        <v>0</v>
      </c>
      <c r="AIE2" s="62"/>
      <c r="AIF2" s="62"/>
    </row>
    <row r="4" spans="1:917" x14ac:dyDescent="0.25">
      <c r="B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  <c r="IW4" s="62"/>
      <c r="IX4" s="62"/>
      <c r="IY4" s="62"/>
      <c r="IZ4" s="62"/>
      <c r="JA4" s="62"/>
      <c r="JB4" s="62"/>
      <c r="JC4" s="62"/>
      <c r="JD4" s="62"/>
      <c r="JE4" s="62"/>
      <c r="JF4" s="62"/>
      <c r="JG4" s="62"/>
      <c r="JH4" s="62"/>
      <c r="JI4" s="62"/>
      <c r="JJ4" s="62"/>
      <c r="JK4" s="62"/>
      <c r="JL4" s="62"/>
      <c r="JM4" s="62"/>
      <c r="JN4" s="62"/>
      <c r="JO4" s="62"/>
      <c r="JP4" s="62"/>
      <c r="JQ4" s="62"/>
      <c r="JR4" s="62"/>
      <c r="JS4" s="62"/>
      <c r="JT4" s="62"/>
      <c r="JU4" s="62"/>
      <c r="JV4" s="62"/>
      <c r="JW4" s="62"/>
      <c r="JX4" s="62"/>
      <c r="JY4" s="62"/>
      <c r="JZ4" s="62"/>
      <c r="KA4" s="62"/>
      <c r="KB4" s="62"/>
      <c r="KC4" s="62"/>
      <c r="KD4" s="62"/>
      <c r="KE4" s="62"/>
      <c r="KF4" s="62"/>
      <c r="KG4" s="62"/>
      <c r="KH4" s="62"/>
      <c r="KI4" s="62"/>
      <c r="KJ4" s="62"/>
      <c r="KK4" s="64"/>
      <c r="KL4" s="62"/>
      <c r="KM4" s="62"/>
      <c r="KN4" s="62"/>
      <c r="KO4" s="62"/>
      <c r="KP4" s="62"/>
      <c r="KQ4" s="62"/>
      <c r="KR4" s="62"/>
      <c r="KS4" s="62"/>
      <c r="KT4" s="62"/>
      <c r="KU4" s="62"/>
      <c r="KV4" s="62"/>
      <c r="KW4" s="62"/>
      <c r="KX4" s="62"/>
      <c r="KY4" s="62"/>
      <c r="KZ4" s="62"/>
      <c r="LA4" s="62"/>
      <c r="LB4" s="62"/>
      <c r="LC4" s="62"/>
      <c r="LD4" s="62"/>
      <c r="LE4" s="62"/>
      <c r="LF4" s="62"/>
      <c r="LG4" s="62"/>
      <c r="LH4" s="62"/>
      <c r="LI4" s="62"/>
      <c r="LJ4" s="62"/>
      <c r="LK4" s="62"/>
      <c r="LL4" s="62"/>
      <c r="LM4" s="62"/>
      <c r="LN4" s="64"/>
      <c r="LO4" s="64"/>
      <c r="LP4" s="64"/>
      <c r="LQ4" s="62"/>
      <c r="LR4" s="62"/>
      <c r="LS4" s="62"/>
      <c r="LT4" s="64"/>
      <c r="LU4" s="62"/>
      <c r="LV4" s="64"/>
      <c r="LW4" s="64"/>
      <c r="LX4" s="62"/>
      <c r="LY4" s="62"/>
      <c r="LZ4" s="62"/>
      <c r="MA4" s="62"/>
      <c r="MB4" s="64"/>
      <c r="MC4" s="62"/>
      <c r="MD4" s="62"/>
      <c r="ME4" s="64"/>
      <c r="MF4" s="64"/>
      <c r="MG4" s="62"/>
      <c r="MH4" s="62"/>
      <c r="MI4" s="62"/>
      <c r="MJ4" s="64"/>
      <c r="MK4" s="64"/>
      <c r="ML4" s="64"/>
      <c r="MM4" s="64"/>
      <c r="MN4" s="62"/>
      <c r="MO4" s="64"/>
      <c r="MP4" s="62"/>
      <c r="MQ4" s="64"/>
      <c r="MR4" s="62"/>
      <c r="MS4" s="64"/>
      <c r="MT4" s="64"/>
      <c r="MU4" s="64"/>
      <c r="MV4" s="64"/>
      <c r="MW4" s="62"/>
      <c r="MX4" s="62"/>
      <c r="MY4" s="62"/>
      <c r="MZ4" s="62"/>
      <c r="NA4" s="62"/>
      <c r="NB4" s="62"/>
      <c r="NC4" s="62"/>
      <c r="ND4" s="62"/>
      <c r="NE4" s="62"/>
      <c r="NF4" s="62"/>
      <c r="NG4" s="62"/>
      <c r="NH4" s="62"/>
      <c r="NI4" s="62"/>
      <c r="NJ4" s="62"/>
      <c r="NK4" s="62"/>
      <c r="NL4" s="62"/>
      <c r="NM4" s="62"/>
      <c r="NN4" s="62"/>
      <c r="NO4" s="62"/>
      <c r="NP4" s="62"/>
      <c r="NQ4" s="62"/>
      <c r="NR4" s="62"/>
      <c r="NS4" s="62"/>
      <c r="NT4" s="62"/>
      <c r="NU4" s="62"/>
      <c r="NV4" s="62"/>
      <c r="NW4" s="62"/>
      <c r="NX4" s="62"/>
      <c r="NY4" s="62"/>
      <c r="NZ4" s="62"/>
      <c r="OA4" s="62"/>
      <c r="OB4" s="62"/>
      <c r="OC4" s="62"/>
      <c r="OD4" s="62"/>
      <c r="OE4" s="62"/>
      <c r="OF4" s="62"/>
      <c r="OG4" s="62"/>
      <c r="OH4" s="62"/>
      <c r="OI4" s="62"/>
      <c r="OJ4" s="62"/>
      <c r="OK4" s="62"/>
      <c r="OL4" s="62"/>
      <c r="OM4" s="62"/>
      <c r="ON4" s="62"/>
      <c r="OO4" s="62"/>
      <c r="OP4" s="62"/>
      <c r="OQ4" s="62"/>
      <c r="OR4" s="62"/>
      <c r="OS4" s="62"/>
      <c r="OT4" s="62"/>
      <c r="OU4" s="62"/>
      <c r="OV4" s="62"/>
      <c r="OW4" s="62"/>
      <c r="OX4" s="62"/>
      <c r="OY4" s="62"/>
      <c r="OZ4" s="62"/>
      <c r="PA4" s="62"/>
      <c r="PB4" s="62"/>
      <c r="PC4" s="62"/>
      <c r="PD4" s="62"/>
      <c r="PE4" s="62"/>
      <c r="PF4" s="62"/>
      <c r="PG4" s="62"/>
      <c r="PH4" s="62"/>
      <c r="PI4" s="62"/>
      <c r="PJ4" s="62"/>
      <c r="PK4" s="62"/>
      <c r="PL4" s="62"/>
      <c r="PM4" s="62"/>
      <c r="PN4" s="62"/>
      <c r="PO4" s="62"/>
      <c r="PP4" s="62"/>
      <c r="PQ4" s="62"/>
      <c r="PR4" s="62"/>
      <c r="PS4" s="62"/>
      <c r="PT4" s="62"/>
      <c r="PU4" s="62"/>
      <c r="PV4" s="62"/>
      <c r="PW4" s="62"/>
      <c r="PX4" s="62"/>
      <c r="PY4" s="62"/>
      <c r="PZ4" s="62"/>
      <c r="QA4" s="62"/>
      <c r="QB4" s="62"/>
      <c r="QC4" s="62"/>
      <c r="QD4" s="62"/>
      <c r="QE4" s="62"/>
      <c r="QF4" s="62"/>
      <c r="QG4" s="62"/>
      <c r="QH4" s="62"/>
      <c r="QI4" s="62"/>
      <c r="QJ4" s="62"/>
      <c r="QK4" s="62"/>
      <c r="QL4" s="62"/>
      <c r="QM4" s="62"/>
      <c r="QN4" s="62"/>
      <c r="QO4" s="62"/>
      <c r="QP4" s="62"/>
      <c r="QQ4" s="62"/>
      <c r="QR4" s="62"/>
      <c r="QS4" s="62"/>
      <c r="QT4" s="62"/>
      <c r="QU4" s="62"/>
      <c r="QV4" s="62"/>
      <c r="QW4" s="62"/>
      <c r="QX4" s="62"/>
      <c r="QY4" s="62"/>
      <c r="QZ4" s="62"/>
      <c r="RA4" s="62"/>
      <c r="RB4" s="62"/>
      <c r="RC4" s="62"/>
      <c r="RD4" s="62"/>
      <c r="RE4" s="62"/>
      <c r="RF4" s="62"/>
      <c r="RG4" s="62"/>
      <c r="RH4" s="62"/>
      <c r="RI4" s="62"/>
      <c r="RJ4" s="62"/>
      <c r="RK4" s="62"/>
      <c r="RL4" s="62"/>
      <c r="RM4" s="62"/>
      <c r="RN4" s="62"/>
      <c r="RO4" s="62"/>
      <c r="RP4" s="62"/>
      <c r="RQ4" s="62"/>
      <c r="RR4" s="62"/>
      <c r="RS4" s="62"/>
      <c r="RT4" s="62"/>
      <c r="RU4" s="62"/>
      <c r="RV4" s="62"/>
      <c r="RW4" s="62"/>
      <c r="RX4" s="62"/>
      <c r="RY4" s="62"/>
      <c r="RZ4" s="62"/>
      <c r="SA4" s="62"/>
      <c r="SB4" s="62"/>
      <c r="SC4" s="62"/>
      <c r="SD4" s="62"/>
      <c r="SE4" s="62"/>
      <c r="SF4" s="62"/>
      <c r="SG4" s="62"/>
      <c r="SH4" s="62"/>
      <c r="SI4" s="62"/>
      <c r="SJ4" s="62"/>
      <c r="SK4" s="62"/>
      <c r="SL4" s="62"/>
      <c r="SM4" s="62"/>
      <c r="SN4" s="62"/>
      <c r="SO4" s="62"/>
      <c r="SP4" s="62"/>
      <c r="SQ4" s="62"/>
      <c r="SR4" s="62"/>
      <c r="SS4" s="62"/>
      <c r="ST4" s="62"/>
      <c r="SU4" s="62"/>
      <c r="SV4" s="62"/>
      <c r="SW4" s="62"/>
      <c r="SX4" s="62"/>
      <c r="SY4" s="62"/>
      <c r="SZ4" s="62"/>
      <c r="TA4" s="62"/>
      <c r="TB4" s="62"/>
      <c r="TC4" s="62"/>
      <c r="TD4" s="62"/>
      <c r="TE4" s="62"/>
      <c r="TF4" s="62"/>
      <c r="TG4" s="62"/>
      <c r="TH4" s="62"/>
      <c r="TI4" s="62"/>
      <c r="TJ4" s="62"/>
      <c r="TK4" s="62"/>
      <c r="TL4" s="62"/>
      <c r="TM4" s="62"/>
      <c r="TN4" s="62"/>
      <c r="TO4" s="62"/>
      <c r="TP4" s="62"/>
      <c r="TQ4" s="62"/>
      <c r="TR4" s="62"/>
      <c r="TS4" s="62"/>
      <c r="TT4" s="62"/>
      <c r="TU4" s="62"/>
      <c r="TV4" s="62"/>
      <c r="TW4" s="62"/>
      <c r="TX4" s="62"/>
      <c r="TY4" s="62"/>
      <c r="TZ4" s="62"/>
      <c r="UA4" s="62"/>
      <c r="UB4" s="62"/>
      <c r="UC4" s="62"/>
      <c r="UD4" s="62"/>
      <c r="UE4" s="62"/>
      <c r="UF4" s="62"/>
      <c r="UG4" s="62"/>
      <c r="UH4" s="62"/>
      <c r="UI4" s="62"/>
      <c r="UJ4" s="62"/>
      <c r="UK4" s="62"/>
      <c r="UL4" s="62"/>
      <c r="UM4" s="62"/>
      <c r="UN4" s="62"/>
      <c r="UO4" s="62"/>
      <c r="UP4" s="62"/>
      <c r="UQ4" s="62"/>
      <c r="UR4" s="62"/>
      <c r="US4" s="62"/>
      <c r="UT4" s="62"/>
      <c r="UU4" s="62"/>
      <c r="UV4" s="62"/>
      <c r="UW4" s="62"/>
      <c r="UX4" s="62"/>
      <c r="UY4" s="62"/>
      <c r="UZ4" s="62"/>
      <c r="VA4" s="62"/>
      <c r="VB4" s="62"/>
      <c r="VC4" s="62"/>
      <c r="VD4" s="62"/>
      <c r="VE4" s="62"/>
      <c r="VF4" s="62"/>
      <c r="VG4" s="62"/>
      <c r="VH4" s="62"/>
      <c r="VI4" s="62"/>
      <c r="VJ4" s="62"/>
      <c r="VK4" s="62"/>
      <c r="VL4" s="62"/>
      <c r="VM4" s="62"/>
      <c r="VN4" s="62"/>
      <c r="VO4" s="62"/>
      <c r="VP4" s="62"/>
      <c r="VQ4" s="62"/>
      <c r="VR4" s="62"/>
      <c r="VS4" s="62"/>
      <c r="VT4" s="62"/>
      <c r="VU4" s="62"/>
      <c r="VV4" s="62"/>
      <c r="VW4" s="62"/>
      <c r="VX4" s="62"/>
      <c r="VY4" s="62"/>
      <c r="VZ4" s="62"/>
      <c r="WA4" s="62"/>
      <c r="WB4" s="62"/>
      <c r="WC4" s="62"/>
      <c r="WD4" s="62"/>
      <c r="WE4" s="62"/>
      <c r="WF4" s="62"/>
      <c r="WG4" s="62"/>
      <c r="WH4" s="62"/>
      <c r="WI4" s="62"/>
      <c r="WJ4" s="62"/>
      <c r="WK4" s="62"/>
      <c r="WL4" s="62"/>
      <c r="WM4" s="62"/>
      <c r="WN4" s="62"/>
      <c r="WO4" s="62"/>
      <c r="WP4" s="62"/>
      <c r="WQ4" s="62"/>
      <c r="WR4" s="62"/>
      <c r="WS4" s="62"/>
      <c r="WT4" s="62"/>
      <c r="WU4" s="62"/>
      <c r="WV4" s="62"/>
      <c r="WW4" s="62"/>
      <c r="WX4" s="62"/>
      <c r="WY4" s="62"/>
      <c r="WZ4" s="62"/>
      <c r="XA4" s="62"/>
      <c r="XB4" s="62"/>
      <c r="XC4" s="62"/>
      <c r="XD4" s="62"/>
      <c r="XE4" s="62"/>
      <c r="XF4" s="62"/>
      <c r="XG4" s="62"/>
      <c r="XH4" s="62"/>
      <c r="XI4" s="62"/>
      <c r="XJ4" s="62"/>
      <c r="XK4" s="62"/>
      <c r="XL4" s="62"/>
      <c r="XM4" s="62"/>
      <c r="XN4" s="62"/>
      <c r="XO4" s="62"/>
      <c r="XP4" s="62"/>
      <c r="XQ4" s="62"/>
      <c r="XR4" s="62"/>
      <c r="XS4" s="62"/>
      <c r="XT4" s="62"/>
      <c r="XU4" s="62"/>
      <c r="XV4" s="62"/>
      <c r="XW4" s="62"/>
      <c r="XX4" s="62"/>
      <c r="XY4" s="62"/>
      <c r="XZ4" s="62"/>
      <c r="YA4" s="62"/>
      <c r="YB4" s="62"/>
      <c r="YC4" s="62"/>
      <c r="YD4" s="62"/>
      <c r="YE4" s="62"/>
      <c r="YF4" s="62"/>
      <c r="YG4" s="62"/>
      <c r="YH4" s="62"/>
      <c r="YI4" s="62"/>
      <c r="YJ4" s="62"/>
      <c r="YK4" s="62"/>
      <c r="YL4" s="62"/>
      <c r="YM4" s="62"/>
      <c r="YN4" s="62"/>
      <c r="YO4" s="62"/>
      <c r="YP4" s="62"/>
      <c r="YQ4" s="62"/>
      <c r="YR4" s="62"/>
      <c r="YS4" s="62"/>
      <c r="YT4" s="62"/>
      <c r="YU4" s="62"/>
      <c r="YV4" s="62"/>
      <c r="YW4" s="62"/>
      <c r="YX4" s="62"/>
      <c r="YY4" s="62"/>
      <c r="YZ4" s="62"/>
      <c r="ZA4" s="62"/>
      <c r="ZB4" s="62"/>
      <c r="ZC4" s="62"/>
      <c r="ZD4" s="62"/>
      <c r="ZE4" s="62"/>
      <c r="ZF4" s="62"/>
      <c r="ZG4" s="62"/>
      <c r="ZH4" s="62"/>
      <c r="ZI4" s="62"/>
      <c r="ZJ4" s="62"/>
      <c r="ZK4" s="62"/>
      <c r="ZL4" s="62"/>
      <c r="ZM4" s="62"/>
      <c r="ZN4" s="62"/>
      <c r="ZO4" s="62"/>
      <c r="ZP4" s="62"/>
      <c r="ZQ4" s="62"/>
      <c r="ZR4" s="62"/>
      <c r="ZS4" s="62"/>
      <c r="ZT4" s="62"/>
      <c r="ZU4" s="62"/>
      <c r="ZV4" s="62"/>
      <c r="ZW4" s="62"/>
      <c r="ZX4" s="62"/>
      <c r="ZY4" s="62"/>
      <c r="ZZ4" s="62"/>
      <c r="AAA4" s="62"/>
      <c r="AAB4" s="62"/>
      <c r="AAC4" s="62"/>
      <c r="AAD4" s="62"/>
      <c r="AAE4" s="62"/>
      <c r="AAF4" s="62"/>
      <c r="AAG4" s="62"/>
      <c r="AAH4" s="62"/>
      <c r="AAI4" s="62"/>
      <c r="AAJ4" s="62"/>
      <c r="AAK4" s="62"/>
      <c r="AAL4" s="62"/>
      <c r="AAM4" s="62"/>
      <c r="AAN4" s="62"/>
      <c r="AAO4" s="62"/>
      <c r="AAP4" s="62"/>
      <c r="AAQ4" s="62"/>
      <c r="AAR4" s="62"/>
      <c r="AAS4" s="62"/>
      <c r="AAT4" s="62"/>
      <c r="AAU4" s="62"/>
      <c r="AAV4" s="62"/>
      <c r="AAW4" s="62"/>
      <c r="AAX4" s="62"/>
      <c r="AAY4" s="62"/>
      <c r="AAZ4" s="62"/>
      <c r="ABA4" s="62"/>
      <c r="ABB4" s="62"/>
      <c r="ABC4" s="62"/>
      <c r="ABD4" s="62"/>
      <c r="ABE4" s="62"/>
      <c r="ABF4" s="62"/>
      <c r="ABG4" s="62"/>
      <c r="ABH4" s="62"/>
      <c r="ABI4" s="62"/>
      <c r="ABJ4" s="62"/>
      <c r="ABK4" s="62"/>
      <c r="ABL4" s="62"/>
      <c r="ABM4" s="62"/>
      <c r="ABN4" s="62"/>
      <c r="ABO4" s="62"/>
      <c r="ABP4" s="62"/>
      <c r="ABQ4" s="62"/>
      <c r="ABR4" s="62"/>
      <c r="ABS4" s="62"/>
      <c r="ABT4" s="62"/>
      <c r="ABU4" s="62"/>
      <c r="ABV4" s="62"/>
      <c r="ABW4" s="62"/>
      <c r="ABX4" s="62"/>
      <c r="ABY4" s="62"/>
      <c r="ABZ4" s="62"/>
      <c r="ACA4" s="62"/>
      <c r="ACB4" s="62"/>
      <c r="ACC4" s="62"/>
      <c r="ACD4" s="62"/>
      <c r="ACE4" s="62"/>
      <c r="ACF4" s="62"/>
      <c r="ACG4" s="62"/>
      <c r="ACH4" s="62"/>
      <c r="ACI4" s="62"/>
      <c r="ACJ4" s="62"/>
      <c r="ACK4" s="62"/>
      <c r="ACL4" s="62"/>
      <c r="ACM4" s="62"/>
      <c r="ACN4" s="62"/>
      <c r="ACO4" s="62"/>
      <c r="ACP4" s="62"/>
      <c r="ACQ4" s="62"/>
      <c r="ACR4" s="62"/>
      <c r="ACS4" s="62"/>
      <c r="ACT4" s="62"/>
      <c r="ACU4" s="62"/>
      <c r="ACV4" s="62"/>
      <c r="ACW4" s="62"/>
      <c r="ACX4" s="62"/>
      <c r="ACY4" s="62"/>
      <c r="ACZ4" s="62"/>
      <c r="ADA4" s="62"/>
      <c r="ADB4" s="62"/>
      <c r="ADC4" s="62"/>
      <c r="ADD4" s="62"/>
      <c r="ADE4" s="62"/>
      <c r="ADF4" s="62"/>
      <c r="ADG4" s="62"/>
      <c r="ADH4" s="62"/>
      <c r="ADI4" s="62"/>
      <c r="ADJ4" s="62"/>
      <c r="ADK4" s="62"/>
      <c r="ADL4" s="62"/>
      <c r="ADM4" s="62"/>
      <c r="ADN4" s="62"/>
      <c r="ADO4" s="62"/>
      <c r="ADP4" s="62"/>
      <c r="ADQ4" s="62"/>
      <c r="ADR4" s="62"/>
      <c r="ADS4" s="62"/>
      <c r="ADT4" s="62"/>
      <c r="ADU4" s="62"/>
      <c r="ADV4" s="62"/>
      <c r="ADW4" s="62"/>
      <c r="ADX4" s="62"/>
      <c r="ADY4" s="62"/>
      <c r="ADZ4" s="62"/>
      <c r="AEA4" s="62"/>
      <c r="AEB4" s="62"/>
      <c r="AEC4" s="62"/>
      <c r="AED4" s="62"/>
      <c r="AEE4" s="62"/>
      <c r="AEF4" s="62"/>
      <c r="AEG4" s="62"/>
      <c r="AEH4" s="62"/>
      <c r="AEI4" s="62"/>
      <c r="AEJ4" s="62"/>
      <c r="AEK4" s="62"/>
      <c r="AEL4" s="62"/>
      <c r="AEM4" s="62"/>
      <c r="AEN4" s="62"/>
      <c r="AEO4" s="62"/>
      <c r="AEP4" s="62"/>
      <c r="AEQ4" s="62"/>
      <c r="AER4" s="62"/>
      <c r="AES4" s="62"/>
      <c r="AET4" s="62"/>
      <c r="AEU4" s="62"/>
      <c r="AEV4" s="62"/>
      <c r="AEW4" s="62"/>
      <c r="AEX4" s="62"/>
      <c r="AEY4" s="62"/>
      <c r="AEZ4" s="62"/>
      <c r="AFA4" s="62"/>
      <c r="AFB4" s="62"/>
      <c r="AFC4" s="62"/>
      <c r="AFD4" s="62"/>
      <c r="AFE4" s="62"/>
      <c r="AFF4" s="62"/>
      <c r="AFG4" s="62"/>
      <c r="AFH4" s="62"/>
      <c r="AFI4" s="62"/>
      <c r="AFJ4" s="62"/>
      <c r="AFK4" s="62"/>
      <c r="AFL4" s="62"/>
      <c r="AFM4" s="62"/>
      <c r="AFN4" s="62"/>
      <c r="AFO4" s="62"/>
      <c r="AFP4" s="62"/>
      <c r="AFQ4" s="62"/>
      <c r="AFR4" s="62"/>
      <c r="AFS4" s="62"/>
      <c r="AFT4" s="62"/>
      <c r="AFU4" s="62"/>
      <c r="AFV4" s="62"/>
      <c r="AFW4" s="62"/>
      <c r="AFX4" s="62"/>
      <c r="AFY4" s="62"/>
      <c r="AFZ4" s="62"/>
      <c r="AGA4" s="62"/>
      <c r="AGB4" s="62"/>
      <c r="AGC4" s="62"/>
      <c r="AGD4" s="62"/>
      <c r="AGE4" s="62"/>
      <c r="AGF4" s="62"/>
      <c r="AGG4" s="62"/>
      <c r="AGH4" s="62"/>
      <c r="AGI4" s="62"/>
      <c r="AGJ4" s="62"/>
      <c r="AGK4" s="62"/>
      <c r="AGL4" s="62"/>
      <c r="AGM4" s="62"/>
      <c r="AGN4" s="62"/>
      <c r="AGO4" s="62"/>
      <c r="AGP4" s="62"/>
      <c r="AGQ4" s="62"/>
      <c r="AGR4" s="62"/>
      <c r="AGS4" s="62"/>
      <c r="AGT4" s="62"/>
      <c r="AGU4" s="62"/>
      <c r="AGV4" s="62"/>
      <c r="AGW4" s="62"/>
      <c r="AGX4" s="62"/>
      <c r="AGY4" s="62"/>
      <c r="AGZ4" s="62"/>
      <c r="AHA4" s="62"/>
      <c r="AHB4" s="62"/>
      <c r="AHC4" s="62"/>
      <c r="AHD4" s="62"/>
      <c r="AHE4" s="62"/>
      <c r="AHF4" s="62"/>
      <c r="AHG4" s="62"/>
      <c r="AHH4" s="62"/>
      <c r="AHI4" s="62"/>
      <c r="AHJ4" s="62"/>
      <c r="AHK4" s="62"/>
      <c r="AHL4" s="62"/>
      <c r="AHM4" s="62"/>
      <c r="AHN4" s="62"/>
      <c r="AHO4" s="62"/>
      <c r="AHP4" s="62"/>
      <c r="AHQ4" s="62"/>
      <c r="AHR4" s="62"/>
      <c r="AHS4" s="62"/>
      <c r="AHT4" s="62"/>
      <c r="AHU4" s="62"/>
      <c r="AHV4" s="62"/>
      <c r="AHW4" s="62"/>
      <c r="AHX4" s="62"/>
      <c r="AHY4" s="62"/>
      <c r="AHZ4" s="62"/>
      <c r="AIA4" s="62"/>
      <c r="AIB4" s="62"/>
      <c r="AIC4" s="62"/>
      <c r="AID4" s="62"/>
    </row>
    <row r="14" spans="1:917" x14ac:dyDescent="0.25">
      <c r="AIF14" s="62"/>
      <c r="AIG14" s="6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  <pageSetUpPr fitToPage="1"/>
  </sheetPr>
  <dimension ref="A1:G48"/>
  <sheetViews>
    <sheetView showGridLines="0" topLeftCell="C1" zoomScaleNormal="100" workbookViewId="0">
      <selection activeCell="F5" sqref="F5"/>
    </sheetView>
  </sheetViews>
  <sheetFormatPr defaultColWidth="0" defaultRowHeight="15" zeroHeight="1" x14ac:dyDescent="0.25"/>
  <cols>
    <col min="1" max="1" width="10.5703125" style="1" hidden="1" customWidth="1"/>
    <col min="2" max="2" width="8.42578125" style="1" hidden="1" customWidth="1"/>
    <col min="3" max="3" width="4.5703125" style="1" customWidth="1"/>
    <col min="4" max="4" width="7" style="1" customWidth="1"/>
    <col min="5" max="5" width="88.5703125" style="1" customWidth="1"/>
    <col min="6" max="6" width="15.5703125" style="1" customWidth="1"/>
    <col min="7" max="7" width="9.140625" style="1" customWidth="1"/>
    <col min="8" max="16384" width="9.140625" style="1" hidden="1"/>
  </cols>
  <sheetData>
    <row r="1" spans="1:6" x14ac:dyDescent="0.25">
      <c r="C1" s="2" t="s">
        <v>735</v>
      </c>
    </row>
    <row r="2" spans="1:6" x14ac:dyDescent="0.25">
      <c r="C2" s="3"/>
    </row>
    <row r="3" spans="1:6" ht="35.25" customHeight="1" x14ac:dyDescent="0.25">
      <c r="A3" s="1" t="s">
        <v>1277</v>
      </c>
      <c r="C3" s="77" t="s">
        <v>1275</v>
      </c>
      <c r="D3" s="78"/>
      <c r="E3" s="79"/>
      <c r="F3" s="17"/>
    </row>
    <row r="4" spans="1:6" ht="30" customHeight="1" x14ac:dyDescent="0.25">
      <c r="C4" s="9"/>
      <c r="D4" s="9"/>
      <c r="E4" s="9"/>
      <c r="F4" s="7" t="s">
        <v>603</v>
      </c>
    </row>
    <row r="5" spans="1:6" x14ac:dyDescent="0.25">
      <c r="C5" s="11" t="s">
        <v>2</v>
      </c>
      <c r="D5" s="11"/>
      <c r="E5" s="11" t="s">
        <v>47</v>
      </c>
      <c r="F5" s="9"/>
    </row>
    <row r="6" spans="1:6" x14ac:dyDescent="0.25">
      <c r="A6" s="1" t="s">
        <v>301</v>
      </c>
      <c r="B6" s="1" t="str">
        <f>$A$3&amp;"_NB_"&amp;A6</f>
        <v>Nobt_NB_TOC</v>
      </c>
      <c r="C6" s="11"/>
      <c r="D6" s="11"/>
      <c r="E6" s="9" t="s">
        <v>274</v>
      </c>
      <c r="F6" s="10">
        <f>INDEX(data,2,MATCH(B6,variabel,0))</f>
        <v>0</v>
      </c>
    </row>
    <row r="7" spans="1:6" x14ac:dyDescent="0.25">
      <c r="A7" s="1" t="s">
        <v>302</v>
      </c>
      <c r="B7" s="1" t="str">
        <f t="shared" ref="B7:B47" si="0">$A$3&amp;"_NB_"&amp;A7</f>
        <v>Nobt_NB_TK</v>
      </c>
      <c r="C7" s="11"/>
      <c r="D7" s="11"/>
      <c r="E7" s="9" t="s">
        <v>275</v>
      </c>
      <c r="F7" s="10">
        <f>INDEX(data,2,MATCH(B7,variabel,0))</f>
        <v>893254365</v>
      </c>
    </row>
    <row r="8" spans="1:6" x14ac:dyDescent="0.25">
      <c r="A8" s="1" t="s">
        <v>303</v>
      </c>
      <c r="B8" s="1" t="str">
        <f t="shared" si="0"/>
        <v>Nobt_NB_TKCTot</v>
      </c>
      <c r="C8" s="11"/>
      <c r="D8" s="11"/>
      <c r="E8" s="11" t="s">
        <v>276</v>
      </c>
      <c r="F8" s="10">
        <f>INDEX(data,2,MATCH(B8,variabel,0))</f>
        <v>893254365</v>
      </c>
    </row>
    <row r="9" spans="1:6" x14ac:dyDescent="0.25">
      <c r="B9" s="1" t="str">
        <f t="shared" si="0"/>
        <v>Nobt_NB_</v>
      </c>
      <c r="C9" s="11"/>
      <c r="D9" s="11"/>
      <c r="E9" s="9"/>
      <c r="F9" s="12"/>
    </row>
    <row r="10" spans="1:6" x14ac:dyDescent="0.25">
      <c r="B10" s="1" t="str">
        <f t="shared" si="0"/>
        <v>Nobt_NB_</v>
      </c>
      <c r="C10" s="11"/>
      <c r="D10" s="11"/>
      <c r="E10" s="11" t="s">
        <v>277</v>
      </c>
      <c r="F10" s="12"/>
    </row>
    <row r="11" spans="1:6" x14ac:dyDescent="0.25">
      <c r="A11" s="1" t="s">
        <v>304</v>
      </c>
      <c r="B11" s="1" t="str">
        <f t="shared" si="0"/>
        <v>Nobt_NB_UdRNV</v>
      </c>
      <c r="C11" s="11"/>
      <c r="D11" s="11"/>
      <c r="E11" s="9" t="s">
        <v>278</v>
      </c>
      <c r="F11" s="10">
        <f t="shared" ref="F11:F17" si="1">INDEX(data,2,MATCH(B11,variabel,0))</f>
        <v>3213659957</v>
      </c>
    </row>
    <row r="12" spans="1:6" x14ac:dyDescent="0.25">
      <c r="A12" s="1" t="s">
        <v>305</v>
      </c>
      <c r="B12" s="1" t="str">
        <f t="shared" si="0"/>
        <v>Nobt_NB_UdReR</v>
      </c>
      <c r="C12" s="11"/>
      <c r="D12" s="11"/>
      <c r="E12" s="9" t="s">
        <v>279</v>
      </c>
      <c r="F12" s="10">
        <f t="shared" si="1"/>
        <v>-285523178</v>
      </c>
    </row>
    <row r="13" spans="1:6" x14ac:dyDescent="0.25">
      <c r="A13" s="1" t="s">
        <v>306</v>
      </c>
      <c r="B13" s="1" t="str">
        <f t="shared" si="0"/>
        <v>Nobt_NB_UdReKr</v>
      </c>
      <c r="C13" s="11"/>
      <c r="D13" s="11"/>
      <c r="E13" s="9" t="s">
        <v>280</v>
      </c>
      <c r="F13" s="10">
        <f t="shared" si="1"/>
        <v>-22561450</v>
      </c>
    </row>
    <row r="14" spans="1:6" x14ac:dyDescent="0.25">
      <c r="A14" s="1" t="s">
        <v>307</v>
      </c>
      <c r="B14" s="1" t="str">
        <f t="shared" si="0"/>
        <v>Nobt_NB_UdRD</v>
      </c>
      <c r="C14" s="11"/>
      <c r="D14" s="11"/>
      <c r="E14" s="9" t="s">
        <v>281</v>
      </c>
      <c r="F14" s="10">
        <f t="shared" si="1"/>
        <v>2905575329</v>
      </c>
    </row>
    <row r="15" spans="1:6" x14ac:dyDescent="0.25">
      <c r="A15" s="1" t="s">
        <v>308</v>
      </c>
      <c r="B15" s="1" t="str">
        <f t="shared" si="0"/>
        <v>Nobt_NB_UdReU</v>
      </c>
      <c r="C15" s="11"/>
      <c r="D15" s="11"/>
      <c r="E15" s="9" t="s">
        <v>282</v>
      </c>
      <c r="F15" s="10">
        <f t="shared" si="1"/>
        <v>714306</v>
      </c>
    </row>
    <row r="16" spans="1:6" x14ac:dyDescent="0.25">
      <c r="A16" s="1" t="s">
        <v>309</v>
      </c>
      <c r="B16" s="1" t="str">
        <f t="shared" si="0"/>
        <v>Nobt_NB_UdXU</v>
      </c>
      <c r="C16" s="11"/>
      <c r="D16" s="11"/>
      <c r="E16" s="9" t="s">
        <v>283</v>
      </c>
      <c r="F16" s="10">
        <f t="shared" si="1"/>
        <v>677063</v>
      </c>
    </row>
    <row r="17" spans="1:6" x14ac:dyDescent="0.25">
      <c r="A17" s="1" t="s">
        <v>310</v>
      </c>
      <c r="B17" s="1" t="str">
        <f t="shared" si="0"/>
        <v>Nobt_NB_UdTot</v>
      </c>
      <c r="C17" s="11"/>
      <c r="D17" s="11"/>
      <c r="E17" s="11" t="s">
        <v>284</v>
      </c>
      <c r="F17" s="10">
        <f t="shared" si="1"/>
        <v>2906966697</v>
      </c>
    </row>
    <row r="18" spans="1:6" x14ac:dyDescent="0.25">
      <c r="B18" s="1" t="str">
        <f t="shared" si="0"/>
        <v>Nobt_NB_</v>
      </c>
      <c r="C18" s="11"/>
      <c r="D18" s="11"/>
      <c r="E18" s="11"/>
      <c r="F18" s="11"/>
    </row>
    <row r="19" spans="1:6" x14ac:dyDescent="0.25">
      <c r="B19" s="1" t="str">
        <f t="shared" si="0"/>
        <v>Nobt_NB_</v>
      </c>
      <c r="C19" s="11"/>
      <c r="D19" s="11"/>
      <c r="E19" s="11" t="s">
        <v>282</v>
      </c>
      <c r="F19" s="12"/>
    </row>
    <row r="20" spans="1:6" x14ac:dyDescent="0.25">
      <c r="A20" s="1" t="s">
        <v>311</v>
      </c>
      <c r="B20" s="1" t="str">
        <f t="shared" si="0"/>
        <v>Nobt_NB_RURN</v>
      </c>
      <c r="C20" s="11"/>
      <c r="D20" s="11"/>
      <c r="E20" s="9" t="s">
        <v>285</v>
      </c>
      <c r="F20" s="10">
        <f>INDEX(data,2,MATCH(B20,variabel,0))</f>
        <v>789527</v>
      </c>
    </row>
    <row r="21" spans="1:6" x14ac:dyDescent="0.25">
      <c r="A21" s="1" t="s">
        <v>312</v>
      </c>
      <c r="B21" s="1" t="str">
        <f t="shared" si="0"/>
        <v>Nobt_NB_RUUN</v>
      </c>
      <c r="C21" s="11"/>
      <c r="D21" s="11"/>
      <c r="E21" s="9" t="s">
        <v>286</v>
      </c>
      <c r="F21" s="10">
        <f>INDEX(data,2,MATCH(B21,variabel,0))</f>
        <v>94650</v>
      </c>
    </row>
    <row r="22" spans="1:6" x14ac:dyDescent="0.25">
      <c r="A22" s="1" t="s">
        <v>313</v>
      </c>
      <c r="B22" s="1" t="str">
        <f t="shared" si="0"/>
        <v>Nobt_NB_RUNRU</v>
      </c>
      <c r="C22" s="11"/>
      <c r="D22" s="11"/>
      <c r="E22" s="9" t="s">
        <v>287</v>
      </c>
      <c r="F22" s="10">
        <f>INDEX(data,2,MATCH(B22,variabel,0))</f>
        <v>-169871</v>
      </c>
    </row>
    <row r="23" spans="1:6" x14ac:dyDescent="0.25">
      <c r="A23" s="1" t="s">
        <v>236</v>
      </c>
      <c r="B23" s="1" t="str">
        <f t="shared" si="0"/>
        <v>Nobt_NB_RUTot</v>
      </c>
      <c r="C23" s="11"/>
      <c r="D23" s="11"/>
      <c r="E23" s="11" t="s">
        <v>288</v>
      </c>
      <c r="F23" s="10">
        <f>INDEX(data,2,MATCH(B23,variabel,0))</f>
        <v>714306</v>
      </c>
    </row>
    <row r="24" spans="1:6" x14ac:dyDescent="0.25">
      <c r="B24" s="1" t="str">
        <f t="shared" si="0"/>
        <v>Nobt_NB_</v>
      </c>
      <c r="C24" s="11"/>
      <c r="D24" s="11"/>
      <c r="E24" s="9"/>
      <c r="F24" s="12"/>
    </row>
    <row r="25" spans="1:6" x14ac:dyDescent="0.25">
      <c r="B25" s="1" t="str">
        <f t="shared" si="0"/>
        <v>Nobt_NB_</v>
      </c>
      <c r="C25" s="11"/>
      <c r="D25" s="11"/>
      <c r="E25" s="11" t="s">
        <v>185</v>
      </c>
      <c r="F25" s="12"/>
    </row>
    <row r="26" spans="1:6" x14ac:dyDescent="0.25">
      <c r="A26" s="1" t="s">
        <v>106</v>
      </c>
      <c r="B26" s="1" t="str">
        <f t="shared" si="0"/>
        <v>Nobt_NB_ObD</v>
      </c>
      <c r="C26" s="11"/>
      <c r="D26" s="9" t="s">
        <v>0</v>
      </c>
      <c r="E26" s="9" t="s">
        <v>50</v>
      </c>
      <c r="F26" s="10">
        <f>INDEX(data,2,MATCH(B26,variabel,0))</f>
        <v>131858385</v>
      </c>
    </row>
    <row r="27" spans="1:6" x14ac:dyDescent="0.25">
      <c r="A27" s="1" t="s">
        <v>314</v>
      </c>
      <c r="B27" s="1" t="str">
        <f t="shared" si="0"/>
        <v>Nobt_NB_ObAK</v>
      </c>
      <c r="C27" s="11"/>
      <c r="D27" s="9" t="s">
        <v>1</v>
      </c>
      <c r="E27" s="9" t="s">
        <v>51</v>
      </c>
      <c r="F27" s="10">
        <f>INDEX(data,2,MATCH(B27,variabel,0))</f>
        <v>37165766</v>
      </c>
    </row>
    <row r="28" spans="1:6" ht="25.5" x14ac:dyDescent="0.25">
      <c r="A28" s="1" t="s">
        <v>315</v>
      </c>
      <c r="B28" s="1" t="str">
        <f t="shared" si="0"/>
        <v>Nobt_NB_ObKD</v>
      </c>
      <c r="C28" s="11"/>
      <c r="D28" s="9" t="s">
        <v>2</v>
      </c>
      <c r="E28" s="13" t="s">
        <v>722</v>
      </c>
      <c r="F28" s="10">
        <f>INDEX(data,2,MATCH(B28,variabel,0))</f>
        <v>245175</v>
      </c>
    </row>
    <row r="29" spans="1:6" x14ac:dyDescent="0.25">
      <c r="A29" s="1" t="s">
        <v>316</v>
      </c>
      <c r="B29" s="1" t="str">
        <f t="shared" si="0"/>
        <v>Nobt_NB_ObTot</v>
      </c>
      <c r="C29" s="11" t="s">
        <v>5</v>
      </c>
      <c r="D29" s="11"/>
      <c r="E29" s="11" t="s">
        <v>703</v>
      </c>
      <c r="F29" s="10">
        <f>INDEX(data,2,MATCH(B29,variabel,0))</f>
        <v>169269327</v>
      </c>
    </row>
    <row r="30" spans="1:6" x14ac:dyDescent="0.25">
      <c r="B30" s="1" t="str">
        <f t="shared" si="0"/>
        <v>Nobt_NB_</v>
      </c>
      <c r="C30" s="11"/>
      <c r="D30" s="11"/>
      <c r="E30" s="9"/>
      <c r="F30" s="12"/>
    </row>
    <row r="31" spans="1:6" x14ac:dyDescent="0.25">
      <c r="B31" s="1" t="str">
        <f t="shared" si="0"/>
        <v>Nobt_NB_</v>
      </c>
      <c r="C31" s="11" t="s">
        <v>5</v>
      </c>
      <c r="D31" s="11"/>
      <c r="E31" s="11" t="s">
        <v>704</v>
      </c>
      <c r="F31" s="12"/>
    </row>
    <row r="32" spans="1:6" x14ac:dyDescent="0.25">
      <c r="A32" s="1" t="s">
        <v>317</v>
      </c>
      <c r="B32" s="1" t="str">
        <f t="shared" si="0"/>
        <v>Nobt_NB_ODERe</v>
      </c>
      <c r="C32" s="11"/>
      <c r="D32" s="11"/>
      <c r="E32" s="9" t="s">
        <v>295</v>
      </c>
      <c r="F32" s="10">
        <f t="shared" ref="F32:F38" si="2">INDEX(data,2,MATCH(B32,variabel,0))</f>
        <v>133534264</v>
      </c>
    </row>
    <row r="33" spans="1:6" x14ac:dyDescent="0.25">
      <c r="A33" s="1" t="s">
        <v>318</v>
      </c>
      <c r="B33" s="1" t="str">
        <f t="shared" si="0"/>
        <v>Nobt_NB_ODXRe</v>
      </c>
      <c r="C33" s="11"/>
      <c r="D33" s="11"/>
      <c r="E33" s="9" t="s">
        <v>296</v>
      </c>
      <c r="F33" s="10">
        <f t="shared" si="2"/>
        <v>122285448</v>
      </c>
    </row>
    <row r="34" spans="1:6" x14ac:dyDescent="0.25">
      <c r="A34" s="1" t="s">
        <v>319</v>
      </c>
      <c r="B34" s="1" t="str">
        <f t="shared" si="0"/>
        <v>Nobt_NB_ODSt</v>
      </c>
      <c r="C34" s="11"/>
      <c r="D34" s="11"/>
      <c r="E34" s="9" t="s">
        <v>297</v>
      </c>
      <c r="F34" s="10">
        <f t="shared" si="2"/>
        <v>6025998</v>
      </c>
    </row>
    <row r="35" spans="1:6" x14ac:dyDescent="0.25">
      <c r="A35" s="1" t="s">
        <v>320</v>
      </c>
      <c r="B35" s="1" t="str">
        <f t="shared" si="0"/>
        <v>Nobt_NB_ODX</v>
      </c>
      <c r="C35" s="11"/>
      <c r="D35" s="11"/>
      <c r="E35" s="9" t="s">
        <v>298</v>
      </c>
      <c r="F35" s="10">
        <f t="shared" si="2"/>
        <v>3546940</v>
      </c>
    </row>
    <row r="36" spans="1:6" x14ac:dyDescent="0.25">
      <c r="A36" s="1" t="s">
        <v>321</v>
      </c>
      <c r="B36" s="1" t="str">
        <f t="shared" si="0"/>
        <v>Nobt_NB_ODTot</v>
      </c>
      <c r="C36" s="11"/>
      <c r="D36" s="11"/>
      <c r="E36" s="11" t="s">
        <v>299</v>
      </c>
      <c r="F36" s="10">
        <f t="shared" si="2"/>
        <v>265392649</v>
      </c>
    </row>
    <row r="37" spans="1:6" x14ac:dyDescent="0.25">
      <c r="A37" s="1" t="s">
        <v>322</v>
      </c>
      <c r="B37" s="1" t="str">
        <f t="shared" si="0"/>
        <v>Nobt_NB_ODEReM</v>
      </c>
      <c r="C37" s="11"/>
      <c r="D37" s="11"/>
      <c r="E37" s="9" t="s">
        <v>300</v>
      </c>
      <c r="F37" s="10">
        <f t="shared" si="2"/>
        <v>133532448</v>
      </c>
    </row>
    <row r="38" spans="1:6" x14ac:dyDescent="0.25">
      <c r="A38" s="1" t="s">
        <v>323</v>
      </c>
      <c r="B38" s="1" t="str">
        <f t="shared" si="0"/>
        <v>Nobt_NB_ODTotM</v>
      </c>
      <c r="C38" s="11"/>
      <c r="D38" s="11"/>
      <c r="E38" s="11" t="s">
        <v>299</v>
      </c>
      <c r="F38" s="10">
        <f t="shared" si="2"/>
        <v>131858385</v>
      </c>
    </row>
    <row r="39" spans="1:6" x14ac:dyDescent="0.25">
      <c r="B39" s="1" t="str">
        <f t="shared" si="0"/>
        <v>Nobt_NB_</v>
      </c>
      <c r="C39" s="11"/>
      <c r="D39" s="11"/>
      <c r="E39" s="9"/>
      <c r="F39" s="12"/>
    </row>
    <row r="40" spans="1:6" x14ac:dyDescent="0.25">
      <c r="B40" s="1" t="str">
        <f t="shared" si="0"/>
        <v>Nobt_NB_</v>
      </c>
      <c r="C40" s="11" t="s">
        <v>7</v>
      </c>
      <c r="D40" s="11"/>
      <c r="E40" s="11" t="s">
        <v>52</v>
      </c>
      <c r="F40" s="12"/>
    </row>
    <row r="41" spans="1:6" x14ac:dyDescent="0.25">
      <c r="A41" s="1" t="s">
        <v>324</v>
      </c>
      <c r="B41" s="1" t="str">
        <f t="shared" si="0"/>
        <v>Nobt_NB_AkOMX</v>
      </c>
      <c r="C41" s="11"/>
      <c r="D41" s="11"/>
      <c r="E41" s="9" t="s">
        <v>289</v>
      </c>
      <c r="F41" s="10">
        <f t="shared" ref="F41:F46" si="3">INDEX(data,2,MATCH(B41,variabel,0))</f>
        <v>3580668</v>
      </c>
    </row>
    <row r="42" spans="1:6" x14ac:dyDescent="0.25">
      <c r="A42" s="1" t="s">
        <v>325</v>
      </c>
      <c r="B42" s="1" t="str">
        <f t="shared" si="0"/>
        <v>Nobt_NB_AkXB</v>
      </c>
      <c r="C42" s="11"/>
      <c r="D42" s="11"/>
      <c r="E42" s="9" t="s">
        <v>290</v>
      </c>
      <c r="F42" s="10">
        <f t="shared" si="3"/>
        <v>569591</v>
      </c>
    </row>
    <row r="43" spans="1:6" x14ac:dyDescent="0.25">
      <c r="A43" s="1" t="s">
        <v>326</v>
      </c>
      <c r="B43" s="1" t="str">
        <f t="shared" si="0"/>
        <v>Nobt_NB_AkUD</v>
      </c>
      <c r="C43" s="11"/>
      <c r="D43" s="11"/>
      <c r="E43" s="9" t="s">
        <v>291</v>
      </c>
      <c r="F43" s="10">
        <f t="shared" si="3"/>
        <v>3275080</v>
      </c>
    </row>
    <row r="44" spans="1:6" x14ac:dyDescent="0.25">
      <c r="A44" s="1" t="s">
        <v>327</v>
      </c>
      <c r="B44" s="1" t="str">
        <f t="shared" si="0"/>
        <v>Nobt_NB_AkUK</v>
      </c>
      <c r="C44" s="11"/>
      <c r="D44" s="11"/>
      <c r="E44" s="9" t="s">
        <v>292</v>
      </c>
      <c r="F44" s="10">
        <f t="shared" si="3"/>
        <v>0</v>
      </c>
    </row>
    <row r="45" spans="1:6" x14ac:dyDescent="0.25">
      <c r="A45" s="1" t="s">
        <v>328</v>
      </c>
      <c r="B45" s="1" t="str">
        <f t="shared" si="0"/>
        <v>Nobt_NB_AkX</v>
      </c>
      <c r="C45" s="11"/>
      <c r="D45" s="11"/>
      <c r="E45" s="9" t="s">
        <v>293</v>
      </c>
      <c r="F45" s="10">
        <f t="shared" si="3"/>
        <v>0</v>
      </c>
    </row>
    <row r="46" spans="1:6" x14ac:dyDescent="0.25">
      <c r="A46" s="1" t="s">
        <v>329</v>
      </c>
      <c r="B46" s="1" t="str">
        <f t="shared" si="0"/>
        <v>Nobt_NB_AkTot</v>
      </c>
      <c r="C46" s="11"/>
      <c r="D46" s="11"/>
      <c r="E46" s="11" t="s">
        <v>294</v>
      </c>
      <c r="F46" s="10">
        <f t="shared" si="3"/>
        <v>7425339</v>
      </c>
    </row>
    <row r="47" spans="1:6" x14ac:dyDescent="0.25">
      <c r="B47" s="1" t="str">
        <f t="shared" si="0"/>
        <v>Nobt_NB_</v>
      </c>
      <c r="C47" s="11"/>
      <c r="D47" s="11"/>
      <c r="E47" s="11"/>
      <c r="F47" s="12"/>
    </row>
    <row r="48" spans="1:6" x14ac:dyDescent="0.25"/>
  </sheetData>
  <sheetProtection algorithmName="SHA-512" hashValue="tO11tU+++LOJCxIbYDm55n8UTq4TXtq3vanphjNT4K9CQFjckUndbskQDlhP5Bw3efg/feF3dg/1PqLhpKp0uQ==" saltValue="Dg8ZLulEJy9Wc5y80u+Fgg==" spinCount="100000" sheet="1" objects="1" scenarios="1"/>
  <mergeCells count="1">
    <mergeCell ref="C3:E3"/>
  </mergeCells>
  <hyperlinks>
    <hyperlink ref="C1" location="Indhold!H2" display="Tilbage til indholdsfortegnelsen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&amp;C&amp;G</oddHeader>
    <oddFooter>&amp;A</oddFooter>
  </headerFooter>
  <colBreaks count="1" manualBreakCount="1">
    <brk id="6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</sheetPr>
  <dimension ref="A1:K27"/>
  <sheetViews>
    <sheetView showGridLines="0" topLeftCell="E1" zoomScaleNormal="100" workbookViewId="0">
      <selection activeCell="F5" sqref="F5"/>
    </sheetView>
  </sheetViews>
  <sheetFormatPr defaultColWidth="0" defaultRowHeight="15" zeroHeight="1" x14ac:dyDescent="0.25"/>
  <cols>
    <col min="1" max="4" width="16.42578125" style="1" hidden="1" customWidth="1"/>
    <col min="5" max="5" width="5.140625" style="1" customWidth="1"/>
    <col min="6" max="6" width="6.140625" style="1" customWidth="1"/>
    <col min="7" max="7" width="41" style="1" bestFit="1" customWidth="1"/>
    <col min="8" max="10" width="16.42578125" style="1" customWidth="1"/>
    <col min="11" max="11" width="6.42578125" style="1" customWidth="1"/>
    <col min="12" max="16384" width="9.140625" style="1" hidden="1"/>
  </cols>
  <sheetData>
    <row r="1" spans="1:10" x14ac:dyDescent="0.25">
      <c r="E1" s="2" t="s">
        <v>735</v>
      </c>
    </row>
    <row r="2" spans="1:10" x14ac:dyDescent="0.25">
      <c r="F2" s="3"/>
    </row>
    <row r="3" spans="1:10" ht="35.25" customHeight="1" x14ac:dyDescent="0.25">
      <c r="A3" s="1" t="s">
        <v>1247</v>
      </c>
      <c r="E3" s="80" t="s">
        <v>1276</v>
      </c>
      <c r="F3" s="81"/>
      <c r="G3" s="81"/>
      <c r="H3" s="81"/>
      <c r="I3" s="81"/>
      <c r="J3" s="82"/>
    </row>
    <row r="4" spans="1:10" ht="13.5" customHeight="1" x14ac:dyDescent="0.25">
      <c r="B4" s="1" t="s">
        <v>1311</v>
      </c>
      <c r="E4" s="83"/>
      <c r="F4" s="84"/>
      <c r="G4" s="84"/>
      <c r="H4" s="84"/>
      <c r="I4" s="84"/>
      <c r="J4" s="85"/>
    </row>
    <row r="5" spans="1:10" ht="38.25" x14ac:dyDescent="0.25">
      <c r="A5" s="4" t="s">
        <v>31</v>
      </c>
      <c r="B5" s="4" t="s">
        <v>1312</v>
      </c>
      <c r="C5" s="4" t="s">
        <v>371</v>
      </c>
      <c r="D5" s="4" t="s">
        <v>372</v>
      </c>
      <c r="E5" s="9"/>
      <c r="F5" s="9"/>
      <c r="G5" s="11"/>
      <c r="H5" s="7" t="s">
        <v>348</v>
      </c>
      <c r="I5" s="7" t="s">
        <v>349</v>
      </c>
      <c r="J5" s="7" t="s">
        <v>350</v>
      </c>
    </row>
    <row r="6" spans="1:10" x14ac:dyDescent="0.25">
      <c r="A6" s="8" t="s">
        <v>356</v>
      </c>
      <c r="B6" s="8" t="str">
        <f>$A$3&amp;"_"&amp;$A6&amp;"_"&amp;B$5</f>
        <v>NoBk_SAP_Tv</v>
      </c>
      <c r="C6" s="8" t="str">
        <f t="shared" ref="C6:D21" si="0">$A$3&amp;"_"&amp;$A6&amp;"_"&amp;C$5</f>
        <v>NoBk_SAP_AV</v>
      </c>
      <c r="D6" s="8" t="str">
        <f t="shared" si="0"/>
        <v>NoBk_SAP_XV</v>
      </c>
      <c r="E6" s="11" t="s">
        <v>0</v>
      </c>
      <c r="F6" s="9"/>
      <c r="G6" s="11" t="s">
        <v>335</v>
      </c>
      <c r="H6" s="10">
        <f t="shared" ref="H6:H14" si="1">INDEX(data,2,MATCH(B6,variabel,0))</f>
        <v>39888158</v>
      </c>
      <c r="I6" s="10">
        <f t="shared" ref="I6:I14" si="2">INDEX(data,2,MATCH(C6,variabel,0))</f>
        <v>15886</v>
      </c>
      <c r="J6" s="9"/>
    </row>
    <row r="7" spans="1:10" x14ac:dyDescent="0.25">
      <c r="A7" s="8" t="s">
        <v>357</v>
      </c>
      <c r="B7" s="8" t="str">
        <f t="shared" ref="B7:D26" si="3">$A$3&amp;"_"&amp;$A7&amp;"_"&amp;B$5</f>
        <v>NoBk_SAPv_Tv</v>
      </c>
      <c r="C7" s="8" t="str">
        <f t="shared" si="0"/>
        <v>NoBk_SAPv_AV</v>
      </c>
      <c r="D7" s="8" t="str">
        <f t="shared" si="0"/>
        <v>NoBk_SAPv_XV</v>
      </c>
      <c r="E7" s="9"/>
      <c r="F7" s="9"/>
      <c r="G7" s="9" t="s">
        <v>331</v>
      </c>
      <c r="H7" s="10">
        <f t="shared" si="1"/>
        <v>0</v>
      </c>
      <c r="I7" s="10">
        <f t="shared" si="2"/>
        <v>0</v>
      </c>
      <c r="J7" s="9"/>
    </row>
    <row r="8" spans="1:10" x14ac:dyDescent="0.25">
      <c r="A8" s="8" t="s">
        <v>358</v>
      </c>
      <c r="B8" s="8" t="str">
        <f t="shared" si="3"/>
        <v>NoBk_SAPt_Tv</v>
      </c>
      <c r="C8" s="8" t="str">
        <f t="shared" si="0"/>
        <v>NoBk_SAPt_AV</v>
      </c>
      <c r="D8" s="8" t="str">
        <f t="shared" si="0"/>
        <v>NoBk_SAPt_XV</v>
      </c>
      <c r="E8" s="9"/>
      <c r="F8" s="9"/>
      <c r="G8" s="9" t="s">
        <v>332</v>
      </c>
      <c r="H8" s="10">
        <f t="shared" si="1"/>
        <v>0</v>
      </c>
      <c r="I8" s="10">
        <f t="shared" si="2"/>
        <v>1095</v>
      </c>
      <c r="J8" s="9"/>
    </row>
    <row r="9" spans="1:10" x14ac:dyDescent="0.25">
      <c r="A9" s="8" t="s">
        <v>359</v>
      </c>
      <c r="B9" s="8" t="str">
        <f t="shared" si="3"/>
        <v>NoBk_SAPa_Tv</v>
      </c>
      <c r="C9" s="8" t="str">
        <f t="shared" si="0"/>
        <v>NoBk_SAPa_AV</v>
      </c>
      <c r="D9" s="8" t="str">
        <f t="shared" si="0"/>
        <v>NoBk_SAPa_XV</v>
      </c>
      <c r="E9" s="9"/>
      <c r="F9" s="9"/>
      <c r="G9" s="9" t="s">
        <v>333</v>
      </c>
      <c r="H9" s="10">
        <f t="shared" si="1"/>
        <v>4000000</v>
      </c>
      <c r="I9" s="10">
        <f t="shared" si="2"/>
        <v>3046</v>
      </c>
      <c r="J9" s="9"/>
    </row>
    <row r="10" spans="1:10" x14ac:dyDescent="0.25">
      <c r="A10" s="8" t="s">
        <v>364</v>
      </c>
      <c r="B10" s="8" t="str">
        <f t="shared" si="3"/>
        <v>NoBk_SAU_Tv</v>
      </c>
      <c r="C10" s="8" t="str">
        <f t="shared" si="0"/>
        <v>NoBk_SAU_AV</v>
      </c>
      <c r="D10" s="8" t="str">
        <f t="shared" si="0"/>
        <v>NoBk_SAU_XV</v>
      </c>
      <c r="E10" s="11" t="s">
        <v>1</v>
      </c>
      <c r="F10" s="9"/>
      <c r="G10" s="11" t="s">
        <v>334</v>
      </c>
      <c r="H10" s="10">
        <f t="shared" si="1"/>
        <v>35888158</v>
      </c>
      <c r="I10" s="10">
        <f t="shared" si="2"/>
        <v>13935</v>
      </c>
      <c r="J10" s="9"/>
    </row>
    <row r="11" spans="1:10" x14ac:dyDescent="0.25">
      <c r="A11" s="8" t="s">
        <v>351</v>
      </c>
      <c r="B11" s="8" t="str">
        <f t="shared" si="3"/>
        <v>NoBk_ONP_Tv</v>
      </c>
      <c r="C11" s="8" t="str">
        <f t="shared" si="0"/>
        <v>NoBk_ONP_AV</v>
      </c>
      <c r="D11" s="8" t="str">
        <f t="shared" si="0"/>
        <v>NoBk_ONP_XV</v>
      </c>
      <c r="E11" s="11" t="s">
        <v>2</v>
      </c>
      <c r="F11" s="9"/>
      <c r="G11" s="11" t="s">
        <v>336</v>
      </c>
      <c r="H11" s="10">
        <f t="shared" si="1"/>
        <v>30588857</v>
      </c>
      <c r="I11" s="10">
        <f t="shared" si="2"/>
        <v>36762</v>
      </c>
      <c r="J11" s="9"/>
    </row>
    <row r="12" spans="1:10" x14ac:dyDescent="0.25">
      <c r="A12" s="8" t="s">
        <v>352</v>
      </c>
      <c r="B12" s="8" t="str">
        <f t="shared" si="3"/>
        <v>NoBk_ONVr_Tv</v>
      </c>
      <c r="C12" s="8" t="str">
        <f t="shared" si="0"/>
        <v>NoBk_ONVr_AV</v>
      </c>
      <c r="D12" s="8" t="str">
        <f t="shared" si="0"/>
        <v>NoBk_ONVr_XV</v>
      </c>
      <c r="E12" s="9"/>
      <c r="F12" s="9" t="s">
        <v>550</v>
      </c>
      <c r="G12" s="9" t="s">
        <v>331</v>
      </c>
      <c r="H12" s="10">
        <f t="shared" si="1"/>
        <v>0</v>
      </c>
      <c r="I12" s="10">
        <f t="shared" si="2"/>
        <v>0</v>
      </c>
      <c r="J12" s="9"/>
    </row>
    <row r="13" spans="1:10" x14ac:dyDescent="0.25">
      <c r="A13" s="8" t="s">
        <v>360</v>
      </c>
      <c r="B13" s="8" t="str">
        <f t="shared" si="3"/>
        <v>NoBk_ONr_Tv</v>
      </c>
      <c r="C13" s="8" t="str">
        <f t="shared" si="0"/>
        <v>NoBk_ONr_AV</v>
      </c>
      <c r="D13" s="8" t="str">
        <f t="shared" si="0"/>
        <v>NoBk_ONr_XV</v>
      </c>
      <c r="E13" s="9"/>
      <c r="F13" s="9" t="s">
        <v>551</v>
      </c>
      <c r="G13" s="9" t="s">
        <v>337</v>
      </c>
      <c r="H13" s="10">
        <f t="shared" si="1"/>
        <v>5499841</v>
      </c>
      <c r="I13" s="10">
        <f t="shared" si="2"/>
        <v>2610</v>
      </c>
      <c r="J13" s="9"/>
    </row>
    <row r="14" spans="1:10" x14ac:dyDescent="0.25">
      <c r="A14" s="8" t="s">
        <v>354</v>
      </c>
      <c r="B14" s="8" t="str">
        <f t="shared" si="3"/>
        <v>NoBk_ONUd_Tv</v>
      </c>
      <c r="C14" s="8" t="str">
        <f t="shared" si="0"/>
        <v>NoBk_ONUd_AV</v>
      </c>
      <c r="D14" s="8" t="str">
        <f t="shared" si="0"/>
        <v>NoBk_ONUd_XV</v>
      </c>
      <c r="E14" s="9"/>
      <c r="F14" s="9" t="s">
        <v>576</v>
      </c>
      <c r="G14" s="9" t="s">
        <v>338</v>
      </c>
      <c r="H14" s="10">
        <f t="shared" si="1"/>
        <v>182000</v>
      </c>
      <c r="I14" s="10">
        <f t="shared" si="2"/>
        <v>0</v>
      </c>
      <c r="J14" s="9"/>
    </row>
    <row r="15" spans="1:10" x14ac:dyDescent="0.25">
      <c r="A15" s="8" t="s">
        <v>355</v>
      </c>
      <c r="B15" s="8" t="str">
        <f t="shared" si="3"/>
        <v>NoBk_ONfa_Tv</v>
      </c>
      <c r="C15" s="8" t="str">
        <f t="shared" si="0"/>
        <v>NoBk_ONfa_AV</v>
      </c>
      <c r="D15" s="8" t="str">
        <f t="shared" si="0"/>
        <v>NoBk_ONfa_XV</v>
      </c>
      <c r="E15" s="9"/>
      <c r="F15" s="9" t="s">
        <v>577</v>
      </c>
      <c r="G15" s="9" t="s">
        <v>339</v>
      </c>
      <c r="H15" s="9"/>
      <c r="I15" s="10">
        <f>INDEX(data,2,MATCH(C15,variabel,0))</f>
        <v>0</v>
      </c>
      <c r="J15" s="9"/>
    </row>
    <row r="16" spans="1:10" x14ac:dyDescent="0.25">
      <c r="A16" s="8" t="s">
        <v>361</v>
      </c>
      <c r="B16" s="8" t="str">
        <f t="shared" si="3"/>
        <v>NoBk_ONak_Tv</v>
      </c>
      <c r="C16" s="8" t="str">
        <f t="shared" si="0"/>
        <v>NoBk_ONak_AV</v>
      </c>
      <c r="D16" s="8" t="str">
        <f t="shared" si="0"/>
        <v>NoBk_ONak_XV</v>
      </c>
      <c r="E16" s="9"/>
      <c r="F16" s="9" t="s">
        <v>578</v>
      </c>
      <c r="G16" s="9" t="s">
        <v>340</v>
      </c>
      <c r="H16" s="10">
        <f>INDEX(data,2,MATCH(B16,variabel,0))</f>
        <v>-214893</v>
      </c>
      <c r="I16" s="10">
        <f>INDEX(data,2,MATCH(C16,variabel,0))</f>
        <v>0</v>
      </c>
      <c r="J16" s="9"/>
    </row>
    <row r="17" spans="1:10" x14ac:dyDescent="0.25">
      <c r="A17" s="8" t="s">
        <v>362</v>
      </c>
      <c r="B17" s="8" t="str">
        <f t="shared" si="3"/>
        <v>NoBk_ONyon_Tv</v>
      </c>
      <c r="C17" s="8" t="str">
        <f t="shared" si="0"/>
        <v>NoBk_ONyon_AV</v>
      </c>
      <c r="D17" s="8" t="str">
        <f t="shared" si="0"/>
        <v>NoBk_ONyon_XV</v>
      </c>
      <c r="E17" s="9"/>
      <c r="F17" s="9" t="s">
        <v>579</v>
      </c>
      <c r="G17" s="9" t="s">
        <v>341</v>
      </c>
      <c r="H17" s="9"/>
      <c r="I17" s="10">
        <f>INDEX(data,2,MATCH(C17,variabel,0))</f>
        <v>-1094</v>
      </c>
      <c r="J17" s="9"/>
    </row>
    <row r="18" spans="1:10" x14ac:dyDescent="0.25">
      <c r="A18" s="8" t="s">
        <v>363</v>
      </c>
      <c r="B18" s="8" t="str">
        <f t="shared" si="3"/>
        <v>NoBk_ONton_Tv</v>
      </c>
      <c r="C18" s="8" t="str">
        <f t="shared" si="0"/>
        <v>NoBk_ONton_AV</v>
      </c>
      <c r="D18" s="8" t="str">
        <f t="shared" si="0"/>
        <v>NoBk_ONton_XV</v>
      </c>
      <c r="E18" s="9"/>
      <c r="F18" s="9" t="s">
        <v>580</v>
      </c>
      <c r="G18" s="9" t="s">
        <v>342</v>
      </c>
      <c r="H18" s="10">
        <f t="shared" ref="H18:H24" si="4">INDEX(data,2,MATCH(B18,variabel,0))</f>
        <v>0</v>
      </c>
      <c r="I18" s="10">
        <f>INDEX(data,2,MATCH(C18,variabel,0))</f>
        <v>-114</v>
      </c>
      <c r="J18" s="9"/>
    </row>
    <row r="19" spans="1:10" x14ac:dyDescent="0.25">
      <c r="A19" s="8" t="s">
        <v>353</v>
      </c>
      <c r="B19" s="8" t="str">
        <f t="shared" si="3"/>
        <v>NoBk_ONU_Tv</v>
      </c>
      <c r="C19" s="8" t="str">
        <f t="shared" si="0"/>
        <v>NoBk_ONU_AV</v>
      </c>
      <c r="D19" s="8" t="str">
        <f t="shared" si="0"/>
        <v>NoBk_ONU_XV</v>
      </c>
      <c r="E19" s="11" t="s">
        <v>3</v>
      </c>
      <c r="F19" s="9"/>
      <c r="G19" s="11" t="s">
        <v>343</v>
      </c>
      <c r="H19" s="10">
        <f t="shared" si="4"/>
        <v>35691805</v>
      </c>
      <c r="I19" s="10">
        <f>INDEX(data,2,MATCH(C19,variabel,0))</f>
        <v>38392</v>
      </c>
      <c r="J19" s="9"/>
    </row>
    <row r="20" spans="1:10" x14ac:dyDescent="0.25">
      <c r="A20" s="8" t="s">
        <v>365</v>
      </c>
      <c r="B20" s="8" t="str">
        <f t="shared" si="3"/>
        <v>NoBk_KiM_Tv</v>
      </c>
      <c r="C20" s="8" t="str">
        <f t="shared" si="0"/>
        <v>NoBk_KiM_AV</v>
      </c>
      <c r="D20" s="8" t="str">
        <f t="shared" si="0"/>
        <v>NoBk_KiM_XV</v>
      </c>
      <c r="E20" s="11" t="s">
        <v>4</v>
      </c>
      <c r="F20" s="9"/>
      <c r="G20" s="11" t="s">
        <v>344</v>
      </c>
      <c r="H20" s="10">
        <f t="shared" si="4"/>
        <v>0</v>
      </c>
      <c r="I20" s="9"/>
      <c r="J20" s="9"/>
    </row>
    <row r="21" spans="1:10" x14ac:dyDescent="0.25">
      <c r="A21" s="8" t="s">
        <v>366</v>
      </c>
      <c r="B21" s="8" t="str">
        <f t="shared" si="3"/>
        <v>NoBk_BBU_Tv</v>
      </c>
      <c r="C21" s="8" t="str">
        <f t="shared" si="0"/>
        <v>NoBk_BBU_AV</v>
      </c>
      <c r="D21" s="8" t="str">
        <f t="shared" si="0"/>
        <v>NoBk_BBU_XV</v>
      </c>
      <c r="E21" s="11" t="s">
        <v>5</v>
      </c>
      <c r="F21" s="9"/>
      <c r="G21" s="11" t="s">
        <v>693</v>
      </c>
      <c r="H21" s="10">
        <f t="shared" si="4"/>
        <v>71579963</v>
      </c>
      <c r="I21" s="10">
        <f>INDEX(data,2,MATCH(C21,variabel,0))</f>
        <v>52327</v>
      </c>
      <c r="J21" s="9"/>
    </row>
    <row r="22" spans="1:10" x14ac:dyDescent="0.25">
      <c r="A22" s="8" t="s">
        <v>367</v>
      </c>
      <c r="B22" s="8" t="str">
        <f t="shared" si="3"/>
        <v>NoBk_hKre_Tv</v>
      </c>
      <c r="C22" s="8" t="str">
        <f t="shared" si="3"/>
        <v>NoBk_hKre_AV</v>
      </c>
      <c r="D22" s="8" t="str">
        <f t="shared" si="3"/>
        <v>NoBk_hKre_XV</v>
      </c>
      <c r="E22" s="9"/>
      <c r="F22" s="9"/>
      <c r="G22" s="9" t="s">
        <v>346</v>
      </c>
      <c r="H22" s="10">
        <f t="shared" si="4"/>
        <v>70653324</v>
      </c>
      <c r="I22" s="10">
        <f>INDEX(data,2,MATCH(C22,variabel,0))</f>
        <v>0</v>
      </c>
      <c r="J22" s="9"/>
    </row>
    <row r="23" spans="1:10" x14ac:dyDescent="0.25">
      <c r="A23" s="8" t="s">
        <v>368</v>
      </c>
      <c r="B23" s="8" t="str">
        <f t="shared" si="3"/>
        <v>NoBk_BVP_Tv</v>
      </c>
      <c r="C23" s="8" t="str">
        <f t="shared" si="3"/>
        <v>NoBk_BVP_AV</v>
      </c>
      <c r="D23" s="8" t="str">
        <f t="shared" si="3"/>
        <v>NoBk_BVP_XV</v>
      </c>
      <c r="E23" s="11" t="s">
        <v>6</v>
      </c>
      <c r="F23" s="9"/>
      <c r="G23" s="11" t="s">
        <v>345</v>
      </c>
      <c r="H23" s="10">
        <f t="shared" si="4"/>
        <v>70477015</v>
      </c>
      <c r="I23" s="10">
        <f>INDEX(data,2,MATCH(C23,variabel,0))</f>
        <v>52648</v>
      </c>
      <c r="J23" s="9"/>
    </row>
    <row r="24" spans="1:10" x14ac:dyDescent="0.25">
      <c r="A24" s="8" t="s">
        <v>710</v>
      </c>
      <c r="B24" s="8" t="str">
        <f t="shared" si="3"/>
        <v>NoBk_hKred_Tv</v>
      </c>
      <c r="C24" s="8" t="str">
        <f t="shared" si="3"/>
        <v>NoBk_hKred_AV</v>
      </c>
      <c r="D24" s="8" t="str">
        <f t="shared" si="3"/>
        <v>NoBk_hKred_XV</v>
      </c>
      <c r="E24" s="9"/>
      <c r="F24" s="9"/>
      <c r="G24" s="9" t="s">
        <v>346</v>
      </c>
      <c r="H24" s="10">
        <f t="shared" si="4"/>
        <v>69469478</v>
      </c>
      <c r="I24" s="10">
        <f>INDEX(data,2,MATCH(C24,variabel,0))</f>
        <v>0</v>
      </c>
      <c r="J24" s="9"/>
    </row>
    <row r="25" spans="1:10" x14ac:dyDescent="0.25">
      <c r="A25" s="8"/>
      <c r="B25" s="8" t="str">
        <f t="shared" si="3"/>
        <v>NoBk__Tv</v>
      </c>
      <c r="C25" s="8" t="str">
        <f t="shared" si="3"/>
        <v>NoBk__AV</v>
      </c>
      <c r="D25" s="8" t="str">
        <f t="shared" si="3"/>
        <v>NoBk__XV</v>
      </c>
      <c r="E25" s="9"/>
      <c r="F25" s="9"/>
      <c r="G25" s="9"/>
      <c r="H25" s="9"/>
      <c r="I25" s="9"/>
      <c r="J25" s="9"/>
    </row>
    <row r="26" spans="1:10" x14ac:dyDescent="0.25">
      <c r="A26" s="8" t="s">
        <v>369</v>
      </c>
      <c r="B26" s="8" t="str">
        <f t="shared" si="3"/>
        <v>NoBk_EfTgh_Tv</v>
      </c>
      <c r="C26" s="8" t="str">
        <f t="shared" si="3"/>
        <v>NoBk_EfTgh_AV</v>
      </c>
      <c r="D26" s="8" t="str">
        <f t="shared" si="3"/>
        <v>NoBk_EfTgh_XV</v>
      </c>
      <c r="E26" s="9"/>
      <c r="F26" s="9"/>
      <c r="G26" s="11" t="s">
        <v>347</v>
      </c>
      <c r="H26" s="10">
        <f>INDEX(data,2,MATCH(B26,variabel,0))</f>
        <v>2000000</v>
      </c>
      <c r="I26" s="10">
        <f>INDEX(data,2,MATCH(C26,variabel,0))</f>
        <v>0</v>
      </c>
      <c r="J26" s="10">
        <f>INDEX(data,2,MATCH(D26,variabel,0))</f>
        <v>1239861</v>
      </c>
    </row>
    <row r="27" spans="1:10" x14ac:dyDescent="0.25"/>
  </sheetData>
  <sheetProtection algorithmName="SHA-512" hashValue="mh/UVRlnm6FfUiwAC65a6e7VCZKUyArmM+2QKcPIUKo28qAJIa9FdobixGP4yrjmMpfN09xONLWQaavr7KXy+g==" saltValue="NLh6LAfl1X9Sj4BZGC+QKg==" spinCount="100000" sheet="1" objects="1" scenarios="1"/>
  <mergeCells count="1">
    <mergeCell ref="E3:J4"/>
  </mergeCells>
  <hyperlinks>
    <hyperlink ref="E1" location="Indhold!H2" display="Tilbage til indholdsfortegnelsen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</sheetPr>
  <dimension ref="A1:H21"/>
  <sheetViews>
    <sheetView showGridLines="0" topLeftCell="D1" zoomScaleNormal="100" workbookViewId="0">
      <selection activeCell="F5" sqref="F5"/>
    </sheetView>
  </sheetViews>
  <sheetFormatPr defaultColWidth="0" defaultRowHeight="15" zeroHeight="1" x14ac:dyDescent="0.25"/>
  <cols>
    <col min="1" max="1" width="14.85546875" style="1" hidden="1" customWidth="1"/>
    <col min="2" max="2" width="16.42578125" style="1" hidden="1" customWidth="1"/>
    <col min="3" max="3" width="19.140625" style="1" hidden="1" customWidth="1"/>
    <col min="4" max="4" width="6.5703125" style="1" customWidth="1"/>
    <col min="5" max="5" width="69.85546875" style="1" customWidth="1"/>
    <col min="6" max="7" width="14.5703125" style="1" customWidth="1"/>
    <col min="8" max="8" width="6.140625" style="1" customWidth="1"/>
    <col min="9" max="16384" width="9.140625" style="1" hidden="1"/>
  </cols>
  <sheetData>
    <row r="1" spans="1:7" x14ac:dyDescent="0.25">
      <c r="D1" s="2" t="s">
        <v>735</v>
      </c>
    </row>
    <row r="2" spans="1:7" x14ac:dyDescent="0.25">
      <c r="E2" s="3"/>
    </row>
    <row r="3" spans="1:7" ht="40.5" customHeight="1" x14ac:dyDescent="0.25">
      <c r="A3" s="1" t="s">
        <v>1273</v>
      </c>
      <c r="B3" s="1" t="s">
        <v>1311</v>
      </c>
      <c r="D3" s="71" t="s">
        <v>1404</v>
      </c>
      <c r="E3" s="71"/>
      <c r="F3" s="71"/>
      <c r="G3" s="71"/>
    </row>
    <row r="4" spans="1:7" ht="54" customHeight="1" x14ac:dyDescent="0.25">
      <c r="A4" s="4" t="s">
        <v>31</v>
      </c>
      <c r="B4" s="4" t="s">
        <v>1313</v>
      </c>
      <c r="C4" s="4" t="s">
        <v>399</v>
      </c>
      <c r="D4" s="9"/>
      <c r="E4" s="14"/>
      <c r="F4" s="7" t="s">
        <v>374</v>
      </c>
      <c r="G4" s="7" t="s">
        <v>375</v>
      </c>
    </row>
    <row r="5" spans="1:7" x14ac:dyDescent="0.25">
      <c r="A5" s="8" t="s">
        <v>356</v>
      </c>
      <c r="B5" s="8" t="str">
        <f>$A$3&amp;"_"&amp;$A5&amp;"_"&amp;B$4</f>
        <v>Noba_SAP_GO</v>
      </c>
      <c r="C5" s="8" t="str">
        <f>$A$3&amp;"_"&amp;$A5&amp;"_"&amp;C$4</f>
        <v>Noba_SAP_XIA</v>
      </c>
      <c r="D5" s="11" t="s">
        <v>0</v>
      </c>
      <c r="E5" s="11" t="s">
        <v>335</v>
      </c>
      <c r="F5" s="10">
        <f t="shared" ref="F5:G9" si="0">INDEX(data,2,MATCH(B5,variabel,0))</f>
        <v>0</v>
      </c>
      <c r="G5" s="10">
        <f t="shared" si="0"/>
        <v>703683</v>
      </c>
    </row>
    <row r="6" spans="1:7" x14ac:dyDescent="0.25">
      <c r="A6" s="8" t="s">
        <v>378</v>
      </c>
      <c r="B6" s="8" t="str">
        <f t="shared" ref="B6:C20" si="1">$A$3&amp;"_"&amp;$A6&amp;"_"&amp;B$4</f>
        <v>Noba_SAV_GO</v>
      </c>
      <c r="C6" s="8" t="str">
        <f t="shared" si="1"/>
        <v>Noba_SAV_XIA</v>
      </c>
      <c r="D6" s="11"/>
      <c r="E6" s="9" t="s">
        <v>527</v>
      </c>
      <c r="F6" s="10">
        <f t="shared" si="0"/>
        <v>0</v>
      </c>
      <c r="G6" s="10">
        <f t="shared" si="0"/>
        <v>0</v>
      </c>
    </row>
    <row r="7" spans="1:7" x14ac:dyDescent="0.25">
      <c r="A7" s="8" t="s">
        <v>379</v>
      </c>
      <c r="B7" s="8" t="str">
        <f t="shared" si="1"/>
        <v>Noba_SAT_GO</v>
      </c>
      <c r="C7" s="8" t="str">
        <f t="shared" si="1"/>
        <v>Noba_SAT_XIA</v>
      </c>
      <c r="D7" s="11"/>
      <c r="E7" s="9" t="s">
        <v>526</v>
      </c>
      <c r="F7" s="10">
        <f t="shared" si="0"/>
        <v>0</v>
      </c>
      <c r="G7" s="10">
        <f t="shared" si="0"/>
        <v>226384</v>
      </c>
    </row>
    <row r="8" spans="1:7" x14ac:dyDescent="0.25">
      <c r="A8" s="8" t="s">
        <v>380</v>
      </c>
      <c r="B8" s="8" t="str">
        <f t="shared" si="1"/>
        <v>Noba_SAA_GO</v>
      </c>
      <c r="C8" s="8" t="str">
        <f t="shared" si="1"/>
        <v>Noba_SAA_XIA</v>
      </c>
      <c r="D8" s="11"/>
      <c r="E8" s="9" t="s">
        <v>528</v>
      </c>
      <c r="F8" s="10">
        <f t="shared" si="0"/>
        <v>0</v>
      </c>
      <c r="G8" s="10">
        <f t="shared" si="0"/>
        <v>112980</v>
      </c>
    </row>
    <row r="9" spans="1:7" x14ac:dyDescent="0.25">
      <c r="A9" s="8" t="s">
        <v>364</v>
      </c>
      <c r="B9" s="8" t="str">
        <f t="shared" si="1"/>
        <v>Noba_SAU_GO</v>
      </c>
      <c r="C9" s="8" t="str">
        <f t="shared" si="1"/>
        <v>Noba_SAU_XIA</v>
      </c>
      <c r="D9" s="11" t="s">
        <v>1</v>
      </c>
      <c r="E9" s="11" t="s">
        <v>334</v>
      </c>
      <c r="F9" s="10">
        <f t="shared" si="0"/>
        <v>0</v>
      </c>
      <c r="G9" s="10">
        <f t="shared" si="0"/>
        <v>817087</v>
      </c>
    </row>
    <row r="10" spans="1:7" x14ac:dyDescent="0.25">
      <c r="A10" s="8"/>
      <c r="B10" s="8" t="str">
        <f t="shared" si="1"/>
        <v>Noba__GO</v>
      </c>
      <c r="C10" s="8" t="str">
        <f t="shared" si="1"/>
        <v>Noba__XIA</v>
      </c>
      <c r="D10" s="11"/>
      <c r="E10" s="11"/>
      <c r="F10" s="12"/>
      <c r="G10" s="12"/>
    </row>
    <row r="11" spans="1:7" x14ac:dyDescent="0.25">
      <c r="A11" s="8" t="s">
        <v>381</v>
      </c>
      <c r="B11" s="8" t="str">
        <f t="shared" si="1"/>
        <v>Noba_ANP_GO</v>
      </c>
      <c r="C11" s="8" t="str">
        <f t="shared" si="1"/>
        <v>Noba_ANP_XIA</v>
      </c>
      <c r="D11" s="11" t="s">
        <v>2</v>
      </c>
      <c r="E11" s="11" t="s">
        <v>713</v>
      </c>
      <c r="F11" s="10">
        <f>INDEX(data,2,MATCH(B11,variabel,0))</f>
        <v>0</v>
      </c>
      <c r="G11" s="10">
        <f>INDEX(data,2,MATCH(C11,variabel,0))</f>
        <v>434836</v>
      </c>
    </row>
    <row r="12" spans="1:7" x14ac:dyDescent="0.25">
      <c r="A12" s="8" t="s">
        <v>382</v>
      </c>
      <c r="B12" s="8" t="str">
        <f t="shared" si="1"/>
        <v>Noba_ANV_GO</v>
      </c>
      <c r="C12" s="8" t="str">
        <f t="shared" si="1"/>
        <v>Noba_ANV_XIA</v>
      </c>
      <c r="D12" s="11"/>
      <c r="E12" s="9" t="s">
        <v>527</v>
      </c>
      <c r="F12" s="10">
        <f>INDEX(data,2,MATCH(B12,variabel,0))</f>
        <v>0</v>
      </c>
      <c r="G12" s="10">
        <f>INDEX(data,2,MATCH(C12,variabel,0))</f>
        <v>0</v>
      </c>
    </row>
    <row r="13" spans="1:7" x14ac:dyDescent="0.25">
      <c r="A13" s="8" t="s">
        <v>383</v>
      </c>
      <c r="B13" s="8" t="str">
        <f t="shared" si="1"/>
        <v>Noba_ANA_GO</v>
      </c>
      <c r="C13" s="8" t="str">
        <f t="shared" si="1"/>
        <v>Noba_ANA_XIA</v>
      </c>
      <c r="D13" s="11"/>
      <c r="E13" s="9" t="s">
        <v>529</v>
      </c>
      <c r="F13" s="12"/>
      <c r="G13" s="10">
        <f>INDEX(data,2,MATCH(C13,variabel,0))</f>
        <v>49766</v>
      </c>
    </row>
    <row r="14" spans="1:7" x14ac:dyDescent="0.25">
      <c r="A14" s="8" t="s">
        <v>384</v>
      </c>
      <c r="B14" s="8" t="str">
        <f t="shared" si="1"/>
        <v>Noba_ANN_GO</v>
      </c>
      <c r="C14" s="8" t="str">
        <f t="shared" si="1"/>
        <v>Noba_ANN_XIA</v>
      </c>
      <c r="D14" s="11"/>
      <c r="E14" s="9" t="s">
        <v>530</v>
      </c>
      <c r="F14" s="10">
        <f>INDEX(data,2,MATCH(B14,variabel,0))</f>
        <v>0</v>
      </c>
      <c r="G14" s="10">
        <f>INDEX(data,2,MATCH(C14,variabel,0))</f>
        <v>0</v>
      </c>
    </row>
    <row r="15" spans="1:7" x14ac:dyDescent="0.25">
      <c r="A15" s="8" t="s">
        <v>385</v>
      </c>
      <c r="B15" s="8" t="str">
        <f t="shared" si="1"/>
        <v>Noba_ANTA_GO</v>
      </c>
      <c r="C15" s="8" t="str">
        <f t="shared" si="1"/>
        <v>Noba_ANTA_XIA</v>
      </c>
      <c r="D15" s="11"/>
      <c r="E15" s="9" t="s">
        <v>531</v>
      </c>
      <c r="F15" s="12"/>
      <c r="G15" s="10">
        <f>INDEX(data,2,MATCH(C15,variabel,0))</f>
        <v>20652</v>
      </c>
    </row>
    <row r="16" spans="1:7" x14ac:dyDescent="0.25">
      <c r="A16" s="8" t="s">
        <v>386</v>
      </c>
      <c r="B16" s="8" t="str">
        <f t="shared" si="1"/>
        <v>Noba_ANTN_GO</v>
      </c>
      <c r="C16" s="8" t="str">
        <f t="shared" si="1"/>
        <v>Noba_ANTN_XIA</v>
      </c>
      <c r="D16" s="11"/>
      <c r="E16" s="9" t="s">
        <v>532</v>
      </c>
      <c r="F16" s="10">
        <f>INDEX(data,2,MATCH(B16,variabel,0))</f>
        <v>0</v>
      </c>
      <c r="G16" s="10">
        <f>INDEX(data,2,MATCH(C16,variabel,0))</f>
        <v>0</v>
      </c>
    </row>
    <row r="17" spans="1:7" x14ac:dyDescent="0.25">
      <c r="A17" s="8" t="s">
        <v>387</v>
      </c>
      <c r="B17" s="8" t="str">
        <f t="shared" si="1"/>
        <v>Noba_ANU_GO</v>
      </c>
      <c r="C17" s="8" t="str">
        <f t="shared" si="1"/>
        <v>Noba_ANU_XIA</v>
      </c>
      <c r="D17" s="11" t="s">
        <v>3</v>
      </c>
      <c r="E17" s="11" t="s">
        <v>712</v>
      </c>
      <c r="F17" s="10">
        <f>INDEX(data,2,MATCH(B17,variabel,0))</f>
        <v>0</v>
      </c>
      <c r="G17" s="10">
        <f>INDEX(data,2,MATCH(C17,variabel,0))</f>
        <v>463950</v>
      </c>
    </row>
    <row r="18" spans="1:7" x14ac:dyDescent="0.25">
      <c r="A18" s="8"/>
      <c r="B18" s="8" t="str">
        <f t="shared" si="1"/>
        <v>Noba__GO</v>
      </c>
      <c r="C18" s="8" t="str">
        <f t="shared" si="1"/>
        <v>Noba__XIA</v>
      </c>
      <c r="D18" s="11"/>
      <c r="E18" s="11"/>
      <c r="F18" s="12"/>
      <c r="G18" s="12"/>
    </row>
    <row r="19" spans="1:7" x14ac:dyDescent="0.25">
      <c r="A19" s="8" t="s">
        <v>388</v>
      </c>
      <c r="B19" s="8" t="str">
        <f t="shared" si="1"/>
        <v>Noba_BehU_GO</v>
      </c>
      <c r="C19" s="8" t="str">
        <f t="shared" si="1"/>
        <v>Noba_BehU_XIA</v>
      </c>
      <c r="D19" s="11" t="s">
        <v>4</v>
      </c>
      <c r="E19" s="11" t="s">
        <v>711</v>
      </c>
      <c r="F19" s="10">
        <f>INDEX(data,2,MATCH(B19,variabel,0))</f>
        <v>0</v>
      </c>
      <c r="G19" s="10">
        <f>INDEX(data,2,MATCH(C19,variabel,0))</f>
        <v>353137</v>
      </c>
    </row>
    <row r="20" spans="1:7" x14ac:dyDescent="0.25">
      <c r="A20" s="8" t="s">
        <v>368</v>
      </c>
      <c r="B20" s="8" t="str">
        <f t="shared" si="1"/>
        <v>Noba_BVP_GO</v>
      </c>
      <c r="C20" s="8" t="str">
        <f t="shared" si="1"/>
        <v>Noba_BVP_XIA</v>
      </c>
      <c r="D20" s="9"/>
      <c r="E20" s="9" t="s">
        <v>345</v>
      </c>
      <c r="F20" s="10">
        <f>INDEX(data,2,MATCH(B20,variabel,0))</f>
        <v>0</v>
      </c>
      <c r="G20" s="10">
        <f>INDEX(data,2,MATCH(C20,variabel,0))</f>
        <v>268847</v>
      </c>
    </row>
    <row r="21" spans="1:7" x14ac:dyDescent="0.25"/>
  </sheetData>
  <sheetProtection algorithmName="SHA-512" hashValue="u+n5iSEfNnq2lbB6BNnKRe16DAWmn3wvnWuHhTaaY1ebl9UGtjj7/pPqPR9mmvT46tl7bSFBbqFJjp81v0nXRA==" saltValue="rjlDxfl/6zBLl0KBocNHdw==" spinCount="100000" sheet="1" objects="1" scenarios="1"/>
  <mergeCells count="1">
    <mergeCell ref="D3:G3"/>
  </mergeCells>
  <hyperlinks>
    <hyperlink ref="D1" location="Indhold!H2" display="Tilbage til indholdsfortegnelsen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</sheetPr>
  <dimension ref="A1:H15"/>
  <sheetViews>
    <sheetView showGridLines="0" topLeftCell="D1" zoomScaleNormal="100" workbookViewId="0">
      <selection activeCell="F5" sqref="F5"/>
    </sheetView>
  </sheetViews>
  <sheetFormatPr defaultColWidth="0" defaultRowHeight="15" zeroHeight="1" x14ac:dyDescent="0.25"/>
  <cols>
    <col min="1" max="1" width="8" style="1" hidden="1" customWidth="1"/>
    <col min="2" max="2" width="11.140625" style="1" hidden="1" customWidth="1"/>
    <col min="3" max="3" width="8.42578125" style="1" hidden="1" customWidth="1"/>
    <col min="4" max="4" width="6.42578125" style="1" customWidth="1"/>
    <col min="5" max="5" width="73.85546875" style="1" customWidth="1"/>
    <col min="6" max="6" width="13.42578125" style="1" customWidth="1"/>
    <col min="7" max="7" width="12.85546875" style="1" customWidth="1"/>
    <col min="8" max="8" width="5.140625" style="1" customWidth="1"/>
    <col min="9" max="16384" width="9.140625" style="1" hidden="1"/>
  </cols>
  <sheetData>
    <row r="1" spans="1:7" x14ac:dyDescent="0.25">
      <c r="D1" s="2" t="s">
        <v>735</v>
      </c>
    </row>
    <row r="2" spans="1:7" x14ac:dyDescent="0.25">
      <c r="E2" s="3"/>
    </row>
    <row r="3" spans="1:7" ht="35.25" customHeight="1" x14ac:dyDescent="0.25">
      <c r="A3" s="1" t="s">
        <v>716</v>
      </c>
      <c r="B3" s="1" t="s">
        <v>1311</v>
      </c>
      <c r="D3" s="77" t="s">
        <v>1274</v>
      </c>
      <c r="E3" s="86"/>
      <c r="F3" s="86"/>
      <c r="G3" s="86"/>
    </row>
    <row r="4" spans="1:7" ht="48" customHeight="1" x14ac:dyDescent="0.25">
      <c r="A4" s="4" t="s">
        <v>31</v>
      </c>
      <c r="B4" s="4" t="s">
        <v>107</v>
      </c>
      <c r="C4" s="4" t="s">
        <v>108</v>
      </c>
      <c r="D4" s="9"/>
      <c r="E4" s="11"/>
      <c r="F4" s="7" t="s">
        <v>376</v>
      </c>
      <c r="G4" s="7" t="s">
        <v>377</v>
      </c>
    </row>
    <row r="5" spans="1:7" x14ac:dyDescent="0.25">
      <c r="A5" s="8" t="s">
        <v>389</v>
      </c>
      <c r="B5" s="8" t="str">
        <f>$A$3&amp;"_"&amp;$A5&amp;"_"&amp;B$4</f>
        <v>NoGb_GBP_Iejd</v>
      </c>
      <c r="C5" s="8" t="str">
        <f>$A$3&amp;"_"&amp;$A5&amp;"_"&amp;C$4</f>
        <v>NoGb_GBP_Dejd</v>
      </c>
      <c r="D5" s="11" t="s">
        <v>0</v>
      </c>
      <c r="E5" s="11" t="s">
        <v>715</v>
      </c>
      <c r="F5" s="10">
        <f t="shared" ref="F5:G8" si="0">INDEX(data,2,MATCH(B5,variabel,0))</f>
        <v>0</v>
      </c>
      <c r="G5" s="10">
        <f t="shared" si="0"/>
        <v>149557</v>
      </c>
    </row>
    <row r="6" spans="1:7" x14ac:dyDescent="0.25">
      <c r="A6" s="8" t="s">
        <v>390</v>
      </c>
      <c r="B6" s="8" t="str">
        <f t="shared" ref="B6:C14" si="1">$A$3&amp;"_"&amp;$A6&amp;"_"&amp;B$4</f>
        <v>NoGb_GBV_Iejd</v>
      </c>
      <c r="C6" s="8" t="str">
        <f t="shared" si="1"/>
        <v>NoGb_GBV_Dejd</v>
      </c>
      <c r="D6" s="9" t="s">
        <v>1</v>
      </c>
      <c r="E6" s="9" t="s">
        <v>527</v>
      </c>
      <c r="F6" s="10">
        <f t="shared" si="0"/>
        <v>0</v>
      </c>
      <c r="G6" s="10">
        <f t="shared" si="0"/>
        <v>0</v>
      </c>
    </row>
    <row r="7" spans="1:7" x14ac:dyDescent="0.25">
      <c r="A7" s="8" t="s">
        <v>391</v>
      </c>
      <c r="B7" s="8" t="str">
        <f t="shared" si="1"/>
        <v>NoGb_GBT_Iejd</v>
      </c>
      <c r="C7" s="8" t="str">
        <f t="shared" si="1"/>
        <v>NoGb_GBT_Dejd</v>
      </c>
      <c r="D7" s="9" t="s">
        <v>2</v>
      </c>
      <c r="E7" s="9" t="s">
        <v>533</v>
      </c>
      <c r="F7" s="10">
        <f t="shared" si="0"/>
        <v>0</v>
      </c>
      <c r="G7" s="10">
        <f t="shared" si="0"/>
        <v>0</v>
      </c>
    </row>
    <row r="8" spans="1:7" x14ac:dyDescent="0.25">
      <c r="A8" s="8" t="s">
        <v>392</v>
      </c>
      <c r="B8" s="8" t="str">
        <f t="shared" si="1"/>
        <v>NoGb_GBA_Iejd</v>
      </c>
      <c r="C8" s="8" t="str">
        <f t="shared" si="1"/>
        <v>NoGb_GBA_Dejd</v>
      </c>
      <c r="D8" s="9" t="s">
        <v>3</v>
      </c>
      <c r="E8" s="9" t="s">
        <v>534</v>
      </c>
      <c r="F8" s="10">
        <f t="shared" si="0"/>
        <v>0</v>
      </c>
      <c r="G8" s="10">
        <f t="shared" si="0"/>
        <v>7521</v>
      </c>
    </row>
    <row r="9" spans="1:7" x14ac:dyDescent="0.25">
      <c r="A9" s="8" t="s">
        <v>393</v>
      </c>
      <c r="B9" s="8" t="str">
        <f t="shared" si="1"/>
        <v>NoGb_GBAfs_Iejd</v>
      </c>
      <c r="C9" s="8" t="str">
        <f t="shared" si="1"/>
        <v>NoGb_GBAfs_Dejd</v>
      </c>
      <c r="D9" s="9" t="s">
        <v>4</v>
      </c>
      <c r="E9" s="9" t="s">
        <v>535</v>
      </c>
      <c r="F9" s="12"/>
      <c r="G9" s="10">
        <f>INDEX(data,2,MATCH(C9,variabel,0))</f>
        <v>448</v>
      </c>
    </row>
    <row r="10" spans="1:7" x14ac:dyDescent="0.25">
      <c r="A10" s="8" t="s">
        <v>394</v>
      </c>
      <c r="B10" s="8" t="str">
        <f t="shared" si="1"/>
        <v>NoGb_GBS_Iejd</v>
      </c>
      <c r="C10" s="8" t="str">
        <f t="shared" si="1"/>
        <v>NoGb_GBS_Dejd</v>
      </c>
      <c r="D10" s="9" t="s">
        <v>5</v>
      </c>
      <c r="E10" s="9" t="s">
        <v>536</v>
      </c>
      <c r="F10" s="12"/>
      <c r="G10" s="10">
        <f>INDEX(data,2,MATCH(C10,variabel,0))</f>
        <v>0</v>
      </c>
    </row>
    <row r="11" spans="1:7" x14ac:dyDescent="0.25">
      <c r="A11" s="8" t="s">
        <v>395</v>
      </c>
      <c r="B11" s="8" t="str">
        <f t="shared" si="1"/>
        <v>NoGb_GBN_Iejd</v>
      </c>
      <c r="C11" s="8" t="str">
        <f t="shared" si="1"/>
        <v>NoGb_GBN_Dejd</v>
      </c>
      <c r="D11" s="9" t="s">
        <v>6</v>
      </c>
      <c r="E11" s="9" t="s">
        <v>537</v>
      </c>
      <c r="F11" s="12"/>
      <c r="G11" s="10">
        <f>INDEX(data,2,MATCH(C11,variabel,0))</f>
        <v>0</v>
      </c>
    </row>
    <row r="12" spans="1:7" x14ac:dyDescent="0.25">
      <c r="A12" s="8" t="s">
        <v>397</v>
      </c>
      <c r="B12" s="8" t="str">
        <f t="shared" si="1"/>
        <v>NoGb_GBR_Iejd</v>
      </c>
      <c r="C12" s="8" t="str">
        <f t="shared" si="1"/>
        <v>NoGb_GBR_Dejd</v>
      </c>
      <c r="D12" s="9" t="s">
        <v>7</v>
      </c>
      <c r="E12" s="9" t="s">
        <v>538</v>
      </c>
      <c r="F12" s="10">
        <f>INDEX(data,2,MATCH(B12,variabel,0))</f>
        <v>0</v>
      </c>
      <c r="G12" s="12"/>
    </row>
    <row r="13" spans="1:7" x14ac:dyDescent="0.25">
      <c r="A13" s="8" t="s">
        <v>396</v>
      </c>
      <c r="B13" s="8" t="str">
        <f t="shared" si="1"/>
        <v>NoGb_GBX_Iejd</v>
      </c>
      <c r="C13" s="8" t="str">
        <f t="shared" si="1"/>
        <v>NoGb_GBX_Dejd</v>
      </c>
      <c r="D13" s="9" t="s">
        <v>8</v>
      </c>
      <c r="E13" s="9" t="s">
        <v>539</v>
      </c>
      <c r="F13" s="10">
        <f>INDEX(data,2,MATCH(B13,variabel,0))</f>
        <v>0</v>
      </c>
      <c r="G13" s="10">
        <f>INDEX(data,2,MATCH(C13,variabel,0))</f>
        <v>317</v>
      </c>
    </row>
    <row r="14" spans="1:7" x14ac:dyDescent="0.25">
      <c r="A14" s="8" t="s">
        <v>398</v>
      </c>
      <c r="B14" s="8" t="str">
        <f t="shared" si="1"/>
        <v>NoGb_GBU_Iejd</v>
      </c>
      <c r="C14" s="8" t="str">
        <f t="shared" si="1"/>
        <v>NoGb_GBU_Dejd</v>
      </c>
      <c r="D14" s="11" t="s">
        <v>9</v>
      </c>
      <c r="E14" s="11" t="s">
        <v>714</v>
      </c>
      <c r="F14" s="10">
        <f>INDEX(data,2,MATCH(B14,variabel,0))</f>
        <v>0</v>
      </c>
      <c r="G14" s="10">
        <f>INDEX(data,2,MATCH(C14,variabel,0))</f>
        <v>141905</v>
      </c>
    </row>
    <row r="15" spans="1:7" x14ac:dyDescent="0.25"/>
  </sheetData>
  <sheetProtection algorithmName="SHA-512" hashValue="d4DCpbyntyLqGJn+i2QGVK2rvobUa4gaFVkDPCa+qISoMNMz7H9FNCMKy/5xAJknrTAgdwVtVmnVhhHZOf+06w==" saltValue="qs04JpTAoACfhX8hNDowPA==" spinCount="100000" sheet="1" objects="1" scenarios="1"/>
  <mergeCells count="1">
    <mergeCell ref="D3:G3"/>
  </mergeCells>
  <hyperlinks>
    <hyperlink ref="D1" location="Indhold!H2" display="Tilbage til indholdsfortegnelsen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/>
  </sheetPr>
  <dimension ref="A1:H11"/>
  <sheetViews>
    <sheetView showGridLines="0" topLeftCell="D1" zoomScaleNormal="100" workbookViewId="0">
      <selection activeCell="F5" sqref="F5"/>
    </sheetView>
  </sheetViews>
  <sheetFormatPr defaultColWidth="0" defaultRowHeight="15" zeroHeight="1" x14ac:dyDescent="0.25"/>
  <cols>
    <col min="1" max="1" width="11.140625" style="1" hidden="1" customWidth="1"/>
    <col min="2" max="2" width="10.42578125" style="1" hidden="1" customWidth="1"/>
    <col min="3" max="3" width="10.5703125" style="1" hidden="1" customWidth="1"/>
    <col min="4" max="4" width="6.140625" style="1" customWidth="1"/>
    <col min="5" max="5" width="81.85546875" style="1" customWidth="1"/>
    <col min="6" max="7" width="16.5703125" style="1" customWidth="1"/>
    <col min="8" max="8" width="4.85546875" style="1" customWidth="1"/>
    <col min="9" max="16384" width="9.140625" style="1" hidden="1"/>
  </cols>
  <sheetData>
    <row r="1" spans="1:7" x14ac:dyDescent="0.25">
      <c r="D1" s="45" t="s">
        <v>735</v>
      </c>
    </row>
    <row r="2" spans="1:7" x14ac:dyDescent="0.25">
      <c r="E2" s="3"/>
    </row>
    <row r="3" spans="1:7" ht="48.75" customHeight="1" x14ac:dyDescent="0.25">
      <c r="A3" s="1" t="s">
        <v>717</v>
      </c>
      <c r="B3" s="1" t="s">
        <v>1314</v>
      </c>
      <c r="D3" s="87" t="s">
        <v>1278</v>
      </c>
      <c r="E3" s="88"/>
      <c r="F3" s="88"/>
      <c r="G3" s="89"/>
    </row>
    <row r="4" spans="1:7" ht="51" customHeight="1" x14ac:dyDescent="0.25">
      <c r="A4" s="4" t="s">
        <v>31</v>
      </c>
      <c r="B4" s="4" t="s">
        <v>422</v>
      </c>
      <c r="C4" s="4" t="s">
        <v>372</v>
      </c>
      <c r="D4" s="13"/>
      <c r="E4" s="14"/>
      <c r="F4" s="7" t="s">
        <v>407</v>
      </c>
      <c r="G4" s="7" t="s">
        <v>406</v>
      </c>
    </row>
    <row r="5" spans="1:7" x14ac:dyDescent="0.25">
      <c r="A5" s="8" t="s">
        <v>415</v>
      </c>
      <c r="B5" s="8" t="str">
        <f>$A$3&amp;"_"&amp;$A5&amp;"_"&amp;B$4</f>
        <v>NoBr_UOn_RO</v>
      </c>
      <c r="C5" s="8" t="str">
        <f>$A$3&amp;"_"&amp;$A5&amp;"_"&amp;C$4</f>
        <v>NoBr_UOn_XV</v>
      </c>
      <c r="D5" s="13" t="s">
        <v>0</v>
      </c>
      <c r="E5" s="13" t="s">
        <v>408</v>
      </c>
      <c r="F5" s="10">
        <f>INDEX(data,2,MATCH(B5,variabel,0))</f>
        <v>2977336741</v>
      </c>
      <c r="G5" s="10">
        <f>INDEX(data,2,MATCH(C5,variabel,0))</f>
        <v>0</v>
      </c>
    </row>
    <row r="6" spans="1:7" x14ac:dyDescent="0.25">
      <c r="A6" s="8" t="s">
        <v>416</v>
      </c>
      <c r="B6" s="8" t="str">
        <f t="shared" ref="B6:C10" si="0">$A$3&amp;"_"&amp;$A6&amp;"_"&amp;B$4</f>
        <v>NoBr_UOd_RO</v>
      </c>
      <c r="C6" s="8" t="str">
        <f t="shared" si="0"/>
        <v>NoBr_UOd_XV</v>
      </c>
      <c r="D6" s="13" t="s">
        <v>1</v>
      </c>
      <c r="E6" s="13" t="s">
        <v>409</v>
      </c>
      <c r="F6" s="10">
        <f>INDEX(data,2,MATCH(B6,variabel,0))</f>
        <v>-268200914</v>
      </c>
      <c r="G6" s="16"/>
    </row>
    <row r="7" spans="1:7" x14ac:dyDescent="0.25">
      <c r="A7" s="8" t="s">
        <v>417</v>
      </c>
      <c r="B7" s="8" t="str">
        <f t="shared" si="0"/>
        <v>NoBr_UOe_RO</v>
      </c>
      <c r="C7" s="8" t="str">
        <f t="shared" si="0"/>
        <v>NoBr_UOe_XV</v>
      </c>
      <c r="D7" s="13" t="s">
        <v>2</v>
      </c>
      <c r="E7" s="13" t="s">
        <v>410</v>
      </c>
      <c r="F7" s="10">
        <f>INDEX(data,2,MATCH(B7,variabel,0))</f>
        <v>-122592160</v>
      </c>
      <c r="G7" s="10">
        <f>INDEX(data,2,MATCH(C7,variabel,0))</f>
        <v>0</v>
      </c>
    </row>
    <row r="8" spans="1:7" x14ac:dyDescent="0.25">
      <c r="A8" s="8" t="s">
        <v>418</v>
      </c>
      <c r="B8" s="8" t="str">
        <f t="shared" si="0"/>
        <v>NoBr_UOTot_RO</v>
      </c>
      <c r="C8" s="8" t="str">
        <f t="shared" si="0"/>
        <v>NoBr_UOTot_XV</v>
      </c>
      <c r="D8" s="13" t="s">
        <v>3</v>
      </c>
      <c r="E8" s="13" t="s">
        <v>411</v>
      </c>
      <c r="F8" s="10">
        <f>INDEX(data,2,MATCH(B8,variabel,0))</f>
        <v>2586543667</v>
      </c>
      <c r="G8" s="10">
        <f>INDEX(data,2,MATCH(C8,variabel,0))</f>
        <v>0</v>
      </c>
    </row>
    <row r="9" spans="1:7" x14ac:dyDescent="0.25">
      <c r="A9" s="8" t="s">
        <v>419</v>
      </c>
      <c r="B9" s="8" t="str">
        <f t="shared" si="0"/>
        <v>NoBr_UOp_RO</v>
      </c>
      <c r="C9" s="8" t="str">
        <f t="shared" si="0"/>
        <v>NoBr_UOp_XV</v>
      </c>
      <c r="D9" s="13" t="s">
        <v>4</v>
      </c>
      <c r="E9" s="13" t="s">
        <v>412</v>
      </c>
      <c r="F9" s="10">
        <f>INDEX(data,2,MATCH(B9,variabel,0))</f>
        <v>35606816</v>
      </c>
      <c r="G9" s="10">
        <f>INDEX(data,2,MATCH(C9,variabel,0))</f>
        <v>0</v>
      </c>
    </row>
    <row r="10" spans="1:7" x14ac:dyDescent="0.25">
      <c r="A10" s="8" t="s">
        <v>420</v>
      </c>
      <c r="B10" s="8" t="str">
        <f t="shared" si="0"/>
        <v>NoBr_UOu_RO</v>
      </c>
      <c r="C10" s="8" t="str">
        <f t="shared" si="0"/>
        <v>NoBr_UOu_XV</v>
      </c>
      <c r="D10" s="13" t="s">
        <v>5</v>
      </c>
      <c r="E10" s="13" t="s">
        <v>413</v>
      </c>
      <c r="F10" s="10">
        <f>INDEX(data,2,MATCH(B10,variabel,0))</f>
        <v>91950496</v>
      </c>
      <c r="G10" s="10">
        <f>INDEX(data,2,MATCH(C10,variabel,0))</f>
        <v>0</v>
      </c>
    </row>
    <row r="11" spans="1:7" x14ac:dyDescent="0.25"/>
  </sheetData>
  <sheetProtection algorithmName="SHA-512" hashValue="tyQt6Pl9pvO4P+jHPry2d0dOFKHUqArGH4S8fxKS8tGIGI2Hi8ynV7k0+Dc6kIUvahZrl7Y3YC3N2II9ctklJA==" saltValue="35t3EKXlguk33LWaFxZJmA==" spinCount="100000" sheet="1" objects="1" scenarios="1"/>
  <mergeCells count="1">
    <mergeCell ref="D3:G3"/>
  </mergeCells>
  <hyperlinks>
    <hyperlink ref="D1" location="Indhold!H2" display="Tilbage til indholdsfortegnelsen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/>
  </sheetPr>
  <dimension ref="A1:G23"/>
  <sheetViews>
    <sheetView showGridLines="0" topLeftCell="C1" zoomScaleNormal="100" workbookViewId="0">
      <selection activeCell="F5" sqref="F5"/>
    </sheetView>
  </sheetViews>
  <sheetFormatPr defaultColWidth="0" defaultRowHeight="15" zeroHeight="1" x14ac:dyDescent="0.25"/>
  <cols>
    <col min="1" max="1" width="14.42578125" style="1" hidden="1" customWidth="1"/>
    <col min="2" max="2" width="9.42578125" style="1" hidden="1" customWidth="1"/>
    <col min="3" max="4" width="5.5703125" style="1" customWidth="1"/>
    <col min="5" max="5" width="89.140625" style="1" customWidth="1"/>
    <col min="6" max="6" width="17.5703125" style="1" customWidth="1"/>
    <col min="7" max="7" width="3.5703125" style="1" customWidth="1"/>
    <col min="8" max="16384" width="9.140625" style="1" hidden="1"/>
  </cols>
  <sheetData>
    <row r="1" spans="1:6" x14ac:dyDescent="0.25">
      <c r="C1" s="2" t="s">
        <v>735</v>
      </c>
    </row>
    <row r="2" spans="1:6" x14ac:dyDescent="0.25">
      <c r="D2" s="3"/>
    </row>
    <row r="3" spans="1:6" ht="35.25" customHeight="1" x14ac:dyDescent="0.25">
      <c r="A3" s="1" t="s">
        <v>718</v>
      </c>
      <c r="B3" s="1" t="s">
        <v>1311</v>
      </c>
      <c r="C3" s="71" t="s">
        <v>1280</v>
      </c>
      <c r="D3" s="71"/>
      <c r="E3" s="71"/>
      <c r="F3" s="71"/>
    </row>
    <row r="4" spans="1:6" ht="30" customHeight="1" x14ac:dyDescent="0.25">
      <c r="B4" s="1" t="s">
        <v>109</v>
      </c>
      <c r="C4" s="9"/>
      <c r="D4" s="9"/>
      <c r="E4" s="9"/>
      <c r="F4" s="7" t="s">
        <v>603</v>
      </c>
    </row>
    <row r="5" spans="1:6" x14ac:dyDescent="0.25">
      <c r="C5" s="11" t="s">
        <v>0</v>
      </c>
      <c r="D5" s="11"/>
      <c r="E5" s="11" t="s">
        <v>69</v>
      </c>
      <c r="F5" s="9"/>
    </row>
    <row r="6" spans="1:6" x14ac:dyDescent="0.25">
      <c r="A6" s="1" t="s">
        <v>403</v>
      </c>
      <c r="B6" s="1" t="str">
        <f>$A$3&amp;"_"&amp;$B$4&amp;"_"&amp;A6</f>
        <v>NoBg_GKC_GC</v>
      </c>
      <c r="C6" s="9"/>
      <c r="D6" s="9"/>
      <c r="E6" s="9" t="s">
        <v>400</v>
      </c>
      <c r="F6" s="10">
        <f>INDEX(data,2,MATCH(B6,variabel,0))</f>
        <v>0</v>
      </c>
    </row>
    <row r="7" spans="1:6" x14ac:dyDescent="0.25">
      <c r="A7" s="1" t="s">
        <v>404</v>
      </c>
      <c r="B7" s="1" t="str">
        <f t="shared" ref="B7:B22" si="0">$A$3&amp;"_"&amp;$B$4&amp;"_"&amp;A7</f>
        <v>NoBg_GKC_GK</v>
      </c>
      <c r="C7" s="9"/>
      <c r="D7" s="9"/>
      <c r="E7" s="9" t="s">
        <v>401</v>
      </c>
      <c r="F7" s="10">
        <f>INDEX(data,2,MATCH(B7,variabel,0))</f>
        <v>834041444</v>
      </c>
    </row>
    <row r="8" spans="1:6" x14ac:dyDescent="0.25">
      <c r="A8" s="1" t="s">
        <v>405</v>
      </c>
      <c r="B8" s="1" t="str">
        <f t="shared" si="0"/>
        <v>NoBg_GKC_KCTot</v>
      </c>
      <c r="C8" s="9"/>
      <c r="D8" s="9"/>
      <c r="E8" s="9" t="s">
        <v>402</v>
      </c>
      <c r="F8" s="10">
        <f>INDEX(data,2,MATCH(B8,variabel,0))</f>
        <v>834041444</v>
      </c>
    </row>
    <row r="9" spans="1:6" x14ac:dyDescent="0.25">
      <c r="B9" s="1" t="str">
        <f t="shared" si="0"/>
        <v>NoBg_GKC_</v>
      </c>
      <c r="C9" s="9"/>
      <c r="D9" s="9"/>
      <c r="E9" s="9"/>
      <c r="F9" s="16"/>
    </row>
    <row r="10" spans="1:6" x14ac:dyDescent="0.25">
      <c r="B10" s="1" t="str">
        <f t="shared" si="0"/>
        <v>NoBg_GKC_</v>
      </c>
      <c r="C10" s="14"/>
      <c r="D10" s="14"/>
      <c r="E10" s="14" t="s">
        <v>414</v>
      </c>
      <c r="F10" s="16"/>
    </row>
    <row r="11" spans="1:6" ht="25.5" x14ac:dyDescent="0.25">
      <c r="A11" s="1" t="s">
        <v>421</v>
      </c>
      <c r="B11" s="1" t="str">
        <f t="shared" si="0"/>
        <v>NoBg_GKC_VFa</v>
      </c>
      <c r="C11" s="13"/>
      <c r="D11" s="13"/>
      <c r="E11" s="13" t="s">
        <v>680</v>
      </c>
      <c r="F11" s="10">
        <f>INDEX(data,2,MATCH(B11,variabel,0))</f>
        <v>-4359223</v>
      </c>
    </row>
    <row r="12" spans="1:6" x14ac:dyDescent="0.25">
      <c r="B12" s="1" t="str">
        <f t="shared" si="0"/>
        <v>NoBg_GKC_</v>
      </c>
      <c r="C12" s="9"/>
      <c r="D12" s="9"/>
      <c r="E12" s="9"/>
      <c r="F12" s="9"/>
    </row>
    <row r="13" spans="1:6" x14ac:dyDescent="0.25">
      <c r="C13" s="48" t="s">
        <v>8</v>
      </c>
      <c r="D13" s="48"/>
      <c r="E13" s="48" t="s">
        <v>77</v>
      </c>
      <c r="F13" s="49"/>
    </row>
    <row r="14" spans="1:6" x14ac:dyDescent="0.25">
      <c r="A14" s="50" t="s">
        <v>1371</v>
      </c>
      <c r="B14" s="1" t="str">
        <f t="shared" si="0"/>
        <v>NoBg_GKC_Fkr</v>
      </c>
      <c r="C14" s="49"/>
      <c r="D14" s="49" t="s">
        <v>1369</v>
      </c>
      <c r="E14" s="49" t="s">
        <v>1370</v>
      </c>
      <c r="F14" s="10">
        <f t="shared" ref="F14:F22" si="1">INDEX(data,2,MATCH(B14,variabel,0))</f>
        <v>1613467</v>
      </c>
    </row>
    <row r="15" spans="1:6" x14ac:dyDescent="0.25">
      <c r="A15" s="50" t="s">
        <v>1374</v>
      </c>
      <c r="B15" s="1" t="str">
        <f t="shared" si="0"/>
        <v>NoBg_GKC_EjUR</v>
      </c>
      <c r="C15" s="49"/>
      <c r="D15" s="49" t="s">
        <v>1372</v>
      </c>
      <c r="E15" s="49" t="s">
        <v>1373</v>
      </c>
      <c r="F15" s="10">
        <f t="shared" si="1"/>
        <v>0</v>
      </c>
    </row>
    <row r="16" spans="1:6" x14ac:dyDescent="0.25">
      <c r="A16" s="50" t="s">
        <v>1377</v>
      </c>
      <c r="B16" s="1" t="str">
        <f t="shared" si="0"/>
        <v>NoBg_GKC_Trbd</v>
      </c>
      <c r="C16" s="49"/>
      <c r="D16" s="49" t="s">
        <v>1375</v>
      </c>
      <c r="E16" s="49" t="s">
        <v>1376</v>
      </c>
      <c r="F16" s="10">
        <f t="shared" si="1"/>
        <v>0</v>
      </c>
    </row>
    <row r="17" spans="1:7" x14ac:dyDescent="0.25">
      <c r="A17" s="50" t="s">
        <v>1380</v>
      </c>
      <c r="B17" s="1" t="str">
        <f t="shared" si="0"/>
        <v>NoBg_GKC_Tx</v>
      </c>
      <c r="C17" s="49"/>
      <c r="D17" s="49" t="s">
        <v>1378</v>
      </c>
      <c r="E17" s="49" t="s">
        <v>1379</v>
      </c>
      <c r="F17" s="10">
        <f t="shared" si="1"/>
        <v>0</v>
      </c>
    </row>
    <row r="18" spans="1:7" x14ac:dyDescent="0.25">
      <c r="A18" s="50" t="s">
        <v>1383</v>
      </c>
      <c r="B18" s="1" t="str">
        <f t="shared" si="0"/>
        <v>NoBg_GKC_Nmv</v>
      </c>
      <c r="C18" s="49"/>
      <c r="D18" s="49" t="s">
        <v>1381</v>
      </c>
      <c r="E18" s="49" t="s">
        <v>1382</v>
      </c>
      <c r="F18" s="10">
        <f t="shared" si="1"/>
        <v>2940803</v>
      </c>
    </row>
    <row r="19" spans="1:7" x14ac:dyDescent="0.25">
      <c r="A19" s="50" t="s">
        <v>1386</v>
      </c>
      <c r="B19" s="1" t="str">
        <f t="shared" si="0"/>
        <v>NoBg_GKC_Lfp</v>
      </c>
      <c r="C19" s="49"/>
      <c r="D19" s="49" t="s">
        <v>1384</v>
      </c>
      <c r="E19" s="49" t="s">
        <v>1385</v>
      </c>
      <c r="F19" s="10">
        <f t="shared" si="1"/>
        <v>0</v>
      </c>
    </row>
    <row r="20" spans="1:7" x14ac:dyDescent="0.25">
      <c r="A20" s="50" t="s">
        <v>1389</v>
      </c>
      <c r="B20" s="1" t="str">
        <f t="shared" si="0"/>
        <v>NoBg_GKC_Srp</v>
      </c>
      <c r="C20" s="49"/>
      <c r="D20" s="49" t="s">
        <v>1387</v>
      </c>
      <c r="E20" s="49" t="s">
        <v>1388</v>
      </c>
      <c r="F20" s="10">
        <f t="shared" si="1"/>
        <v>23956086</v>
      </c>
    </row>
    <row r="21" spans="1:7" x14ac:dyDescent="0.25">
      <c r="A21" s="50" t="s">
        <v>1392</v>
      </c>
      <c r="B21" s="1" t="str">
        <f t="shared" si="0"/>
        <v>NoBg_GKC_Pas</v>
      </c>
      <c r="C21" s="49"/>
      <c r="D21" s="49" t="s">
        <v>1390</v>
      </c>
      <c r="E21" s="49" t="s">
        <v>1391</v>
      </c>
      <c r="F21" s="10">
        <f t="shared" si="1"/>
        <v>4644309</v>
      </c>
    </row>
    <row r="22" spans="1:7" x14ac:dyDescent="0.25">
      <c r="A22" s="50" t="s">
        <v>1394</v>
      </c>
      <c r="B22" s="1" t="str">
        <f t="shared" si="0"/>
        <v>NoBg_GKC_XPTot</v>
      </c>
      <c r="C22" s="49"/>
      <c r="D22" s="49"/>
      <c r="E22" s="48" t="s">
        <v>1393</v>
      </c>
      <c r="F22" s="10">
        <f t="shared" si="1"/>
        <v>33154665</v>
      </c>
      <c r="G22" s="51"/>
    </row>
    <row r="23" spans="1:7" x14ac:dyDescent="0.25"/>
  </sheetData>
  <sheetProtection algorithmName="SHA-512" hashValue="xbQnqLlyyxXrb0IM89UeznRp83A0GEw8cq+4UsmkLfUj5+mOwrskB/lVbpY1RZn7uAqysz9600HxJi7xr0VSiw==" saltValue="gkuhenIHWb9oi5+ksyXc3g==" spinCount="100000" sheet="1" objects="1" scenarios="1"/>
  <mergeCells count="1">
    <mergeCell ref="C3:F3"/>
  </mergeCells>
  <hyperlinks>
    <hyperlink ref="C1" location="Indhold!H2" display="Tilbage til indholdsfortegnelsen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/>
  </sheetPr>
  <dimension ref="A1:F30"/>
  <sheetViews>
    <sheetView showGridLines="0" topLeftCell="C1" zoomScaleNormal="100" workbookViewId="0">
      <selection activeCell="F5" sqref="F5"/>
    </sheetView>
  </sheetViews>
  <sheetFormatPr defaultColWidth="0" defaultRowHeight="15" zeroHeight="1" x14ac:dyDescent="0.25"/>
  <cols>
    <col min="1" max="1" width="10.5703125" style="1" hidden="1" customWidth="1"/>
    <col min="2" max="2" width="14.42578125" style="1" hidden="1" customWidth="1"/>
    <col min="3" max="3" width="4.5703125" style="1" customWidth="1"/>
    <col min="4" max="4" width="92.42578125" style="1" customWidth="1"/>
    <col min="5" max="5" width="15.85546875" style="1" customWidth="1"/>
    <col min="6" max="6" width="5" style="1" customWidth="1"/>
    <col min="7" max="16384" width="9.140625" style="1" hidden="1"/>
  </cols>
  <sheetData>
    <row r="1" spans="1:5" x14ac:dyDescent="0.25">
      <c r="C1" s="2" t="s">
        <v>735</v>
      </c>
    </row>
    <row r="2" spans="1:5" x14ac:dyDescent="0.25">
      <c r="D2" s="3"/>
    </row>
    <row r="3" spans="1:5" ht="45" customHeight="1" x14ac:dyDescent="0.25">
      <c r="A3" s="1" t="s">
        <v>719</v>
      </c>
      <c r="C3" s="71" t="s">
        <v>1283</v>
      </c>
      <c r="D3" s="71"/>
      <c r="E3" s="71"/>
    </row>
    <row r="4" spans="1:5" ht="30" customHeight="1" x14ac:dyDescent="0.25">
      <c r="B4" s="1" t="s">
        <v>451</v>
      </c>
      <c r="C4" s="13"/>
      <c r="D4" s="14"/>
      <c r="E4" s="7" t="s">
        <v>603</v>
      </c>
    </row>
    <row r="5" spans="1:5" x14ac:dyDescent="0.25">
      <c r="C5" s="13"/>
      <c r="D5" s="14" t="s">
        <v>674</v>
      </c>
      <c r="E5" s="13"/>
    </row>
    <row r="6" spans="1:5" x14ac:dyDescent="0.25">
      <c r="A6" s="1" t="s">
        <v>452</v>
      </c>
      <c r="B6" s="1" t="str">
        <f>$A$3&amp;"_"&amp;$B$4&amp;"_"&amp;A6</f>
        <v>NoBs_STKT_Tkc</v>
      </c>
      <c r="C6" s="13" t="s">
        <v>2</v>
      </c>
      <c r="D6" s="13" t="s">
        <v>448</v>
      </c>
      <c r="E6" s="10">
        <f>INDEX(data,2,MATCH(B6,variabel,0))</f>
        <v>44561440</v>
      </c>
    </row>
    <row r="7" spans="1:5" x14ac:dyDescent="0.25">
      <c r="B7" s="1" t="str">
        <f t="shared" ref="B7:B29" si="0">$A$3&amp;"_"&amp;$B$4&amp;"_"&amp;A7</f>
        <v>NoBs_STKT_</v>
      </c>
      <c r="C7" s="13"/>
      <c r="D7" s="14" t="s">
        <v>449</v>
      </c>
      <c r="E7" s="7"/>
    </row>
    <row r="8" spans="1:5" x14ac:dyDescent="0.25">
      <c r="A8" s="1" t="s">
        <v>453</v>
      </c>
      <c r="B8" s="1" t="str">
        <f t="shared" si="0"/>
        <v>NoBs_STKT_Tk</v>
      </c>
      <c r="C8" s="13"/>
      <c r="D8" s="13" t="s">
        <v>275</v>
      </c>
      <c r="E8" s="10">
        <f>INDEX(data,2,MATCH(B8,variabel,0))</f>
        <v>44561440</v>
      </c>
    </row>
    <row r="9" spans="1:5" x14ac:dyDescent="0.25">
      <c r="A9" s="1" t="s">
        <v>454</v>
      </c>
      <c r="B9" s="1" t="str">
        <f t="shared" si="0"/>
        <v>NoBs_STKT_Tc</v>
      </c>
      <c r="C9" s="13"/>
      <c r="D9" s="13" t="s">
        <v>450</v>
      </c>
      <c r="E9" s="10">
        <f>INDEX(data,2,MATCH(B9,variabel,0))</f>
        <v>0</v>
      </c>
    </row>
    <row r="10" spans="1:5" x14ac:dyDescent="0.25">
      <c r="B10" s="1" t="str">
        <f t="shared" si="0"/>
        <v>NoBs_STKT_</v>
      </c>
      <c r="C10" s="13"/>
      <c r="D10" s="13"/>
      <c r="E10" s="13"/>
    </row>
    <row r="11" spans="1:5" x14ac:dyDescent="0.25">
      <c r="A11" s="1" t="s">
        <v>466</v>
      </c>
      <c r="B11" s="1" t="str">
        <f t="shared" si="0"/>
        <v>NoBs_STKT_Utd</v>
      </c>
      <c r="C11" s="13" t="s">
        <v>3</v>
      </c>
      <c r="D11" s="13" t="s">
        <v>48</v>
      </c>
      <c r="E11" s="10">
        <f>INDEX(data,2,MATCH(B11,variabel,0))</f>
        <v>0</v>
      </c>
    </row>
    <row r="12" spans="1:5" x14ac:dyDescent="0.25">
      <c r="A12" s="1" t="s">
        <v>465</v>
      </c>
      <c r="B12" s="1" t="str">
        <f t="shared" si="0"/>
        <v>NoBs_STKT_Uta</v>
      </c>
      <c r="C12" s="13" t="s">
        <v>4</v>
      </c>
      <c r="D12" s="13" t="s">
        <v>49</v>
      </c>
      <c r="E12" s="10">
        <f>INDEX(data,2,MATCH(B12,variabel,0))</f>
        <v>0</v>
      </c>
    </row>
    <row r="13" spans="1:5" x14ac:dyDescent="0.25">
      <c r="B13" s="1" t="str">
        <f t="shared" si="0"/>
        <v>NoBs_STKT_</v>
      </c>
      <c r="C13" s="13"/>
      <c r="D13" s="13"/>
      <c r="E13" s="7"/>
    </row>
    <row r="14" spans="1:5" ht="15" customHeight="1" x14ac:dyDescent="0.25">
      <c r="B14" s="1" t="str">
        <f t="shared" si="0"/>
        <v>NoBs_STKT_</v>
      </c>
      <c r="C14" s="13"/>
      <c r="D14" s="14" t="s">
        <v>675</v>
      </c>
      <c r="E14" s="7"/>
    </row>
    <row r="15" spans="1:5" x14ac:dyDescent="0.25">
      <c r="A15" s="1" t="s">
        <v>464</v>
      </c>
      <c r="B15" s="1" t="str">
        <f t="shared" si="0"/>
        <v>NoBs_STKT_Gkc</v>
      </c>
      <c r="C15" s="13" t="s">
        <v>0</v>
      </c>
      <c r="D15" s="13" t="s">
        <v>402</v>
      </c>
      <c r="E15" s="10">
        <f>INDEX(data,2,MATCH(B15,variabel,0))</f>
        <v>13303935</v>
      </c>
    </row>
    <row r="16" spans="1:5" x14ac:dyDescent="0.25">
      <c r="B16" s="1" t="str">
        <f t="shared" si="0"/>
        <v>NoBs_STKT_</v>
      </c>
      <c r="C16" s="13"/>
      <c r="D16" s="14" t="s">
        <v>449</v>
      </c>
      <c r="E16" s="7"/>
    </row>
    <row r="17" spans="1:5" x14ac:dyDescent="0.25">
      <c r="A17" s="1" t="s">
        <v>455</v>
      </c>
      <c r="B17" s="1" t="str">
        <f t="shared" si="0"/>
        <v>NoBs_STKT_Gk</v>
      </c>
      <c r="C17" s="13"/>
      <c r="D17" s="13" t="s">
        <v>401</v>
      </c>
      <c r="E17" s="10">
        <f>INDEX(data,2,MATCH(B17,variabel,0))</f>
        <v>13303935</v>
      </c>
    </row>
    <row r="18" spans="1:5" x14ac:dyDescent="0.25">
      <c r="A18" s="1" t="s">
        <v>456</v>
      </c>
      <c r="B18" s="1" t="str">
        <f t="shared" si="0"/>
        <v>NoBs_STKT_Gc</v>
      </c>
      <c r="C18" s="13"/>
      <c r="D18" s="13" t="s">
        <v>400</v>
      </c>
      <c r="E18" s="10">
        <f>INDEX(data,2,MATCH(B18,variabel,0))</f>
        <v>0</v>
      </c>
    </row>
    <row r="19" spans="1:5" x14ac:dyDescent="0.25">
      <c r="B19" s="1" t="str">
        <f t="shared" si="0"/>
        <v>NoBs_STKT_</v>
      </c>
      <c r="C19" s="13"/>
      <c r="D19" s="13"/>
      <c r="E19" s="13"/>
    </row>
    <row r="20" spans="1:5" x14ac:dyDescent="0.25">
      <c r="A20" s="1" t="s">
        <v>457</v>
      </c>
      <c r="B20" s="1" t="str">
        <f t="shared" si="0"/>
        <v>NoBs_STKT_Ixg</v>
      </c>
      <c r="C20" s="13" t="s">
        <v>1</v>
      </c>
      <c r="D20" s="13" t="s">
        <v>70</v>
      </c>
      <c r="E20" s="10">
        <f>INDEX(data,2,MATCH(B20,variabel,0))</f>
        <v>0</v>
      </c>
    </row>
    <row r="21" spans="1:5" x14ac:dyDescent="0.25">
      <c r="B21" s="1" t="str">
        <f t="shared" si="0"/>
        <v>NoBs_STKT_</v>
      </c>
      <c r="C21" s="13"/>
      <c r="D21" s="13"/>
      <c r="E21" s="7"/>
    </row>
    <row r="22" spans="1:5" ht="15" customHeight="1" x14ac:dyDescent="0.25">
      <c r="B22" s="1" t="str">
        <f t="shared" si="0"/>
        <v>NoBs_STKT_</v>
      </c>
      <c r="C22" s="13"/>
      <c r="D22" s="14" t="s">
        <v>676</v>
      </c>
      <c r="E22" s="7"/>
    </row>
    <row r="23" spans="1:5" x14ac:dyDescent="0.25">
      <c r="A23" s="1" t="s">
        <v>463</v>
      </c>
      <c r="B23" s="1" t="str">
        <f t="shared" si="0"/>
        <v>NoBs_STKT_Od</v>
      </c>
      <c r="C23" s="13" t="s">
        <v>5</v>
      </c>
      <c r="D23" s="13" t="s">
        <v>50</v>
      </c>
      <c r="E23" s="10">
        <f t="shared" ref="E23:E29" si="1">INDEX(data,2,MATCH(B23,variabel,0))</f>
        <v>13202803</v>
      </c>
    </row>
    <row r="24" spans="1:5" x14ac:dyDescent="0.25">
      <c r="A24" s="1" t="s">
        <v>462</v>
      </c>
      <c r="B24" s="1" t="str">
        <f t="shared" si="0"/>
        <v>NoBs_STKT_Oa</v>
      </c>
      <c r="C24" s="13" t="s">
        <v>6</v>
      </c>
      <c r="D24" s="13" t="s">
        <v>51</v>
      </c>
      <c r="E24" s="10">
        <f t="shared" si="1"/>
        <v>0</v>
      </c>
    </row>
    <row r="25" spans="1:5" x14ac:dyDescent="0.25">
      <c r="A25" s="1" t="s">
        <v>458</v>
      </c>
      <c r="B25" s="1" t="str">
        <f t="shared" si="0"/>
        <v>NoBs_STKT_Ak</v>
      </c>
      <c r="C25" s="13" t="s">
        <v>7</v>
      </c>
      <c r="D25" s="13" t="s">
        <v>52</v>
      </c>
      <c r="E25" s="10">
        <f t="shared" si="1"/>
        <v>0</v>
      </c>
    </row>
    <row r="26" spans="1:5" x14ac:dyDescent="0.25">
      <c r="A26" s="1" t="s">
        <v>459</v>
      </c>
      <c r="B26" s="1" t="str">
        <f t="shared" si="0"/>
        <v>NoBs_STKT_Kav</v>
      </c>
      <c r="C26" s="13" t="s">
        <v>8</v>
      </c>
      <c r="D26" s="13" t="s">
        <v>53</v>
      </c>
      <c r="E26" s="10">
        <f t="shared" si="1"/>
        <v>0</v>
      </c>
    </row>
    <row r="27" spans="1:5" x14ac:dyDescent="0.25">
      <c r="A27" s="1" t="s">
        <v>460</v>
      </c>
      <c r="B27" s="1" t="str">
        <f t="shared" si="0"/>
        <v>NoBs_STKT_Ktv</v>
      </c>
      <c r="C27" s="13" t="s">
        <v>9</v>
      </c>
      <c r="D27" s="13" t="s">
        <v>54</v>
      </c>
      <c r="E27" s="10">
        <f t="shared" si="1"/>
        <v>0</v>
      </c>
    </row>
    <row r="28" spans="1:5" x14ac:dyDescent="0.25">
      <c r="A28" s="1" t="s">
        <v>105</v>
      </c>
      <c r="B28" s="1" t="str">
        <f t="shared" si="0"/>
        <v>NoBs_STKT_Gb</v>
      </c>
      <c r="C28" s="13" t="s">
        <v>12</v>
      </c>
      <c r="D28" s="13" t="s">
        <v>373</v>
      </c>
      <c r="E28" s="10">
        <f t="shared" si="1"/>
        <v>0</v>
      </c>
    </row>
    <row r="29" spans="1:5" x14ac:dyDescent="0.25">
      <c r="A29" s="1" t="s">
        <v>461</v>
      </c>
      <c r="B29" s="1" t="str">
        <f t="shared" si="0"/>
        <v>NoBs_STKT_Xma</v>
      </c>
      <c r="C29" s="13" t="s">
        <v>13</v>
      </c>
      <c r="D29" s="13" t="s">
        <v>60</v>
      </c>
      <c r="E29" s="10">
        <f t="shared" si="1"/>
        <v>0</v>
      </c>
    </row>
    <row r="30" spans="1:5" x14ac:dyDescent="0.25"/>
  </sheetData>
  <sheetProtection algorithmName="SHA-512" hashValue="SGiRJ+9K1yr7JkkXd955bX+gKZDph70AKsdg0f6TJn1XjEv1X8SzW7ynz7OylA+oncDGXXb8NxWLnWsTBtoEyQ==" saltValue="IuhQpb9zGxp6JbkYIrOXYg==" spinCount="100000" sheet="1" objects="1" scenarios="1"/>
  <mergeCells count="1">
    <mergeCell ref="C3:E3"/>
  </mergeCells>
  <hyperlinks>
    <hyperlink ref="C1" location="Indhold!H2" display="Tilbage til indholdsfortegnelsen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/>
  </sheetPr>
  <dimension ref="A1:H18"/>
  <sheetViews>
    <sheetView showGridLines="0" topLeftCell="D1" zoomScaleNormal="100" workbookViewId="0">
      <selection activeCell="F5" sqref="F5"/>
    </sheetView>
  </sheetViews>
  <sheetFormatPr defaultColWidth="0" defaultRowHeight="15" zeroHeight="1" x14ac:dyDescent="0.25"/>
  <cols>
    <col min="1" max="1" width="11.5703125" style="1" hidden="1" customWidth="1"/>
    <col min="2" max="2" width="19.5703125" style="1" hidden="1" customWidth="1"/>
    <col min="3" max="3" width="7.5703125" style="1" hidden="1" customWidth="1"/>
    <col min="4" max="4" width="6" style="1" customWidth="1"/>
    <col min="5" max="5" width="74.5703125" style="1" customWidth="1"/>
    <col min="6" max="7" width="17.42578125" style="1" customWidth="1"/>
    <col min="8" max="8" width="4.5703125" style="1" customWidth="1"/>
    <col min="9" max="16384" width="9.140625" style="1" hidden="1"/>
  </cols>
  <sheetData>
    <row r="1" spans="1:7" x14ac:dyDescent="0.25">
      <c r="D1" s="2" t="s">
        <v>735</v>
      </c>
    </row>
    <row r="2" spans="1:7" x14ac:dyDescent="0.25">
      <c r="E2" s="3"/>
    </row>
    <row r="3" spans="1:7" ht="51.75" customHeight="1" x14ac:dyDescent="0.25">
      <c r="A3" s="1" t="s">
        <v>1248</v>
      </c>
      <c r="D3" s="71" t="s">
        <v>1285</v>
      </c>
      <c r="E3" s="72"/>
      <c r="F3" s="72"/>
      <c r="G3" s="72"/>
    </row>
    <row r="4" spans="1:7" ht="41.25" customHeight="1" x14ac:dyDescent="0.25">
      <c r="A4" s="4" t="s">
        <v>31</v>
      </c>
      <c r="B4" s="4"/>
      <c r="C4" s="4"/>
      <c r="D4" s="9"/>
      <c r="E4" s="11"/>
      <c r="F4" s="7" t="s">
        <v>348</v>
      </c>
      <c r="G4" s="7" t="s">
        <v>349</v>
      </c>
    </row>
    <row r="5" spans="1:7" x14ac:dyDescent="0.25">
      <c r="B5" s="1" t="s">
        <v>370</v>
      </c>
      <c r="C5" s="1" t="s">
        <v>371</v>
      </c>
      <c r="D5" s="9"/>
      <c r="E5" s="11" t="s">
        <v>467</v>
      </c>
      <c r="F5" s="9"/>
      <c r="G5" s="9"/>
    </row>
    <row r="6" spans="1:7" x14ac:dyDescent="0.25">
      <c r="A6" s="8" t="s">
        <v>471</v>
      </c>
      <c r="B6" s="8" t="str">
        <f>$A$3&amp;"_"&amp;$A6&amp;"_"&amp;B$5</f>
        <v>NoBm_Atkc_TV</v>
      </c>
      <c r="C6" s="8" t="str">
        <f>$A$3&amp;"_"&amp;$A6&amp;"_"&amp;C$5</f>
        <v>NoBm_Atkc_AV</v>
      </c>
      <c r="D6" s="9" t="s">
        <v>2</v>
      </c>
      <c r="E6" s="9" t="s">
        <v>47</v>
      </c>
      <c r="F6" s="10">
        <f t="shared" ref="F6:G11" si="0">INDEX(data,2,MATCH(B6,variabel,0))</f>
        <v>883895171</v>
      </c>
      <c r="G6" s="10">
        <f t="shared" si="0"/>
        <v>0</v>
      </c>
    </row>
    <row r="7" spans="1:7" x14ac:dyDescent="0.25">
      <c r="A7" s="8" t="s">
        <v>472</v>
      </c>
      <c r="B7" s="8" t="str">
        <f t="shared" ref="B7:C17" si="1">$A$3&amp;"_"&amp;$A7&amp;"_"&amp;B$5</f>
        <v>NoBm_Autd_TV</v>
      </c>
      <c r="C7" s="8" t="str">
        <f t="shared" si="1"/>
        <v>NoBm_Autd_AV</v>
      </c>
      <c r="D7" s="9" t="s">
        <v>3</v>
      </c>
      <c r="E7" s="9" t="s">
        <v>48</v>
      </c>
      <c r="F7" s="10">
        <f t="shared" si="0"/>
        <v>0</v>
      </c>
      <c r="G7" s="10">
        <f t="shared" si="0"/>
        <v>0</v>
      </c>
    </row>
    <row r="8" spans="1:7" x14ac:dyDescent="0.25">
      <c r="A8" s="8" t="s">
        <v>473</v>
      </c>
      <c r="B8" s="8" t="str">
        <f t="shared" si="1"/>
        <v>NoBm_Auta_TV</v>
      </c>
      <c r="C8" s="8" t="str">
        <f t="shared" si="1"/>
        <v>NoBm_Auta_AV</v>
      </c>
      <c r="D8" s="9" t="s">
        <v>4</v>
      </c>
      <c r="E8" s="9" t="s">
        <v>49</v>
      </c>
      <c r="F8" s="10">
        <f t="shared" si="0"/>
        <v>5220</v>
      </c>
      <c r="G8" s="10">
        <f t="shared" si="0"/>
        <v>0</v>
      </c>
    </row>
    <row r="9" spans="1:7" x14ac:dyDescent="0.25">
      <c r="A9" s="8" t="s">
        <v>474</v>
      </c>
      <c r="B9" s="8" t="str">
        <f t="shared" si="1"/>
        <v>NoBm_Aod_TV</v>
      </c>
      <c r="C9" s="8" t="str">
        <f t="shared" si="1"/>
        <v>NoBm_Aod_AV</v>
      </c>
      <c r="D9" s="9" t="s">
        <v>5</v>
      </c>
      <c r="E9" s="9" t="s">
        <v>50</v>
      </c>
      <c r="F9" s="10">
        <f t="shared" si="0"/>
        <v>150224</v>
      </c>
      <c r="G9" s="10">
        <f t="shared" si="0"/>
        <v>0</v>
      </c>
    </row>
    <row r="10" spans="1:7" x14ac:dyDescent="0.25">
      <c r="A10" s="8" t="s">
        <v>475</v>
      </c>
      <c r="B10" s="8" t="str">
        <f t="shared" si="1"/>
        <v>NoBm_Aoa_TV</v>
      </c>
      <c r="C10" s="8" t="str">
        <f t="shared" si="1"/>
        <v>NoBm_Aoa_AV</v>
      </c>
      <c r="D10" s="9" t="s">
        <v>6</v>
      </c>
      <c r="E10" s="9" t="s">
        <v>51</v>
      </c>
      <c r="F10" s="10">
        <f t="shared" si="0"/>
        <v>0</v>
      </c>
      <c r="G10" s="10">
        <f t="shared" si="0"/>
        <v>0</v>
      </c>
    </row>
    <row r="11" spans="1:7" x14ac:dyDescent="0.25">
      <c r="A11" s="8" t="s">
        <v>476</v>
      </c>
      <c r="B11" s="8" t="str">
        <f t="shared" si="1"/>
        <v>NoBm_ATot_TV</v>
      </c>
      <c r="C11" s="8" t="str">
        <f t="shared" si="1"/>
        <v>NoBm_ATot_AV</v>
      </c>
      <c r="D11" s="9"/>
      <c r="E11" s="11" t="s">
        <v>468</v>
      </c>
      <c r="F11" s="10">
        <f t="shared" si="0"/>
        <v>889182114</v>
      </c>
      <c r="G11" s="10">
        <f t="shared" si="0"/>
        <v>0</v>
      </c>
    </row>
    <row r="12" spans="1:7" x14ac:dyDescent="0.25">
      <c r="A12" s="8"/>
      <c r="B12" s="8" t="str">
        <f t="shared" si="1"/>
        <v>NoBm__TV</v>
      </c>
      <c r="C12" s="8" t="str">
        <f t="shared" si="1"/>
        <v>NoBm__AV</v>
      </c>
      <c r="D12" s="9"/>
      <c r="E12" s="9"/>
      <c r="F12" s="9"/>
      <c r="G12" s="9"/>
    </row>
    <row r="13" spans="1:7" x14ac:dyDescent="0.25">
      <c r="A13" s="8"/>
      <c r="B13" s="8" t="str">
        <f t="shared" si="1"/>
        <v>NoBm__TV</v>
      </c>
      <c r="C13" s="8" t="str">
        <f t="shared" si="1"/>
        <v>NoBm__AV</v>
      </c>
      <c r="D13" s="9"/>
      <c r="E13" s="11" t="s">
        <v>469</v>
      </c>
      <c r="F13" s="9"/>
      <c r="G13" s="9"/>
    </row>
    <row r="14" spans="1:7" x14ac:dyDescent="0.25">
      <c r="A14" s="8" t="s">
        <v>477</v>
      </c>
      <c r="B14" s="8" t="str">
        <f t="shared" si="1"/>
        <v>NoBm_Pgkc_TV</v>
      </c>
      <c r="C14" s="8" t="str">
        <f t="shared" si="1"/>
        <v>NoBm_Pgkc_AV</v>
      </c>
      <c r="D14" s="9" t="s">
        <v>0</v>
      </c>
      <c r="E14" s="9" t="s">
        <v>69</v>
      </c>
      <c r="F14" s="10">
        <f t="shared" ref="F14:G17" si="2">INDEX(data,2,MATCH(B14,variabel,0))</f>
        <v>14205617</v>
      </c>
      <c r="G14" s="10">
        <f t="shared" si="2"/>
        <v>0</v>
      </c>
    </row>
    <row r="15" spans="1:7" x14ac:dyDescent="0.25">
      <c r="A15" s="8" t="s">
        <v>478</v>
      </c>
      <c r="B15" s="8" t="str">
        <f t="shared" si="1"/>
        <v>NoBm_Pig_TV</v>
      </c>
      <c r="C15" s="8" t="str">
        <f t="shared" si="1"/>
        <v>NoBm_Pig_AV</v>
      </c>
      <c r="D15" s="9" t="s">
        <v>1</v>
      </c>
      <c r="E15" s="9" t="s">
        <v>70</v>
      </c>
      <c r="F15" s="10">
        <f t="shared" si="2"/>
        <v>246571</v>
      </c>
      <c r="G15" s="10">
        <f t="shared" si="2"/>
        <v>0</v>
      </c>
    </row>
    <row r="16" spans="1:7" x14ac:dyDescent="0.25">
      <c r="A16" s="8" t="s">
        <v>479</v>
      </c>
      <c r="B16" s="8" t="str">
        <f t="shared" si="1"/>
        <v>NoBm_Puo_TV</v>
      </c>
      <c r="C16" s="8" t="str">
        <f t="shared" si="1"/>
        <v>NoBm_Puo_AV</v>
      </c>
      <c r="D16" s="9" t="s">
        <v>3</v>
      </c>
      <c r="E16" s="9" t="s">
        <v>190</v>
      </c>
      <c r="F16" s="10">
        <f t="shared" si="2"/>
        <v>90248008</v>
      </c>
      <c r="G16" s="10">
        <f t="shared" si="2"/>
        <v>0</v>
      </c>
    </row>
    <row r="17" spans="1:7" x14ac:dyDescent="0.25">
      <c r="A17" s="8" t="s">
        <v>480</v>
      </c>
      <c r="B17" s="8" t="str">
        <f t="shared" si="1"/>
        <v>NoBm_PTot_TV</v>
      </c>
      <c r="C17" s="8" t="str">
        <f t="shared" si="1"/>
        <v>NoBm_PTot_AV</v>
      </c>
      <c r="D17" s="9"/>
      <c r="E17" s="11" t="s">
        <v>470</v>
      </c>
      <c r="F17" s="10">
        <f t="shared" si="2"/>
        <v>105293236</v>
      </c>
      <c r="G17" s="10">
        <f t="shared" si="2"/>
        <v>0</v>
      </c>
    </row>
    <row r="18" spans="1:7" x14ac:dyDescent="0.25">
      <c r="F18" s="51"/>
    </row>
  </sheetData>
  <sheetProtection algorithmName="SHA-512" hashValue="zw3unVhqtCJr8aC3FJik1oDqGOz+UdX8YA1o4AxkIN5mLvdOXuWAYC+GIDA7DDSDsrjfPjlfXhM5X//KtRa7xw==" saltValue="iwvFM/E0pW6+yPTQukFlfg==" spinCount="100000" sheet="1" objects="1" scenarios="1"/>
  <mergeCells count="1">
    <mergeCell ref="D3:G3"/>
  </mergeCells>
  <hyperlinks>
    <hyperlink ref="D1" location="Indhold!H2" display="Tilbage til indholdsfortegnelsen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/>
    <pageSetUpPr fitToPage="1"/>
  </sheetPr>
  <dimension ref="A1:H45"/>
  <sheetViews>
    <sheetView showGridLines="0" topLeftCell="D1" workbookViewId="0">
      <selection activeCell="D27" sqref="D27:H27"/>
    </sheetView>
  </sheetViews>
  <sheetFormatPr defaultColWidth="0" defaultRowHeight="15" zeroHeight="1" x14ac:dyDescent="0.25"/>
  <cols>
    <col min="1" max="1" width="6.85546875" style="1" hidden="1" customWidth="1"/>
    <col min="2" max="2" width="18.140625" style="1" hidden="1" customWidth="1"/>
    <col min="3" max="3" width="19.85546875" style="1" hidden="1" customWidth="1"/>
    <col min="4" max="4" width="4.5703125" style="1" customWidth="1"/>
    <col min="5" max="5" width="7" style="1" customWidth="1"/>
    <col min="6" max="6" width="113.85546875" style="1" customWidth="1"/>
    <col min="7" max="7" width="16.42578125" style="1" bestFit="1" customWidth="1"/>
    <col min="8" max="8" width="5" style="1" customWidth="1"/>
    <col min="9" max="16384" width="9.140625" style="1" hidden="1"/>
  </cols>
  <sheetData>
    <row r="1" spans="1:7" x14ac:dyDescent="0.25">
      <c r="D1" s="2" t="s">
        <v>735</v>
      </c>
    </row>
    <row r="2" spans="1:7" x14ac:dyDescent="0.25">
      <c r="E2" s="3"/>
    </row>
    <row r="3" spans="1:7" ht="35.25" customHeight="1" x14ac:dyDescent="0.25">
      <c r="A3" s="1" t="s">
        <v>721</v>
      </c>
      <c r="D3" s="71" t="s">
        <v>1287</v>
      </c>
      <c r="E3" s="71"/>
      <c r="F3" s="68"/>
      <c r="G3" s="17"/>
    </row>
    <row r="4" spans="1:7" ht="15.75" customHeight="1" x14ac:dyDescent="0.25">
      <c r="D4" s="9"/>
      <c r="E4" s="9"/>
      <c r="F4" s="11"/>
      <c r="G4" s="21" t="s">
        <v>1241</v>
      </c>
    </row>
    <row r="5" spans="1:7" x14ac:dyDescent="0.25">
      <c r="A5" s="4" t="s">
        <v>31</v>
      </c>
      <c r="B5" s="4"/>
      <c r="C5" s="4"/>
      <c r="D5" s="11"/>
      <c r="E5" s="9"/>
      <c r="F5" s="9"/>
      <c r="G5" s="7" t="s">
        <v>540</v>
      </c>
    </row>
    <row r="6" spans="1:7" x14ac:dyDescent="0.25">
      <c r="B6" s="1" t="s">
        <v>524</v>
      </c>
      <c r="C6" s="1" t="s">
        <v>525</v>
      </c>
      <c r="D6" s="11"/>
      <c r="E6" s="9"/>
      <c r="F6" s="11" t="s">
        <v>1426</v>
      </c>
      <c r="G6" s="7"/>
    </row>
    <row r="7" spans="1:7" x14ac:dyDescent="0.25">
      <c r="A7" s="59" t="s">
        <v>1428</v>
      </c>
      <c r="B7" s="8" t="str">
        <f>$A$3&amp;"_"&amp;$A7&amp;"_"&amp;B$6</f>
        <v>Snh_NedAkP_UY</v>
      </c>
      <c r="C7" s="8" t="str">
        <f>$A$3&amp;"_"&amp;$A7&amp;"_"&amp;C$6</f>
        <v>Snh_NedAkP_GY</v>
      </c>
      <c r="D7" s="9" t="s">
        <v>0</v>
      </c>
      <c r="E7" s="9"/>
      <c r="F7" s="9" t="s">
        <v>500</v>
      </c>
      <c r="G7" s="10">
        <f>INDEX(data,2,MATCH(B7,variabel,0))</f>
        <v>12094689</v>
      </c>
    </row>
    <row r="8" spans="1:7" x14ac:dyDescent="0.25">
      <c r="A8" s="59"/>
      <c r="B8" s="8" t="str">
        <f t="shared" ref="B8:C30" si="0">$A$3&amp;"_"&amp;$A8&amp;"_"&amp;B$6</f>
        <v>Snh__UY</v>
      </c>
      <c r="C8" s="8" t="str">
        <f t="shared" si="0"/>
        <v>Snh__GY</v>
      </c>
      <c r="D8" s="9"/>
      <c r="E8" s="9"/>
      <c r="F8" s="11" t="s">
        <v>502</v>
      </c>
      <c r="G8" s="12"/>
    </row>
    <row r="9" spans="1:7" x14ac:dyDescent="0.25">
      <c r="A9" s="59" t="s">
        <v>1429</v>
      </c>
      <c r="B9" s="8" t="str">
        <f t="shared" si="0"/>
        <v>Snh_NedVkr_UY</v>
      </c>
      <c r="C9" s="8" t="str">
        <f t="shared" si="0"/>
        <v>Snh_NedVkr_GY</v>
      </c>
      <c r="D9" s="9"/>
      <c r="E9" s="9" t="s">
        <v>554</v>
      </c>
      <c r="F9" s="9" t="s">
        <v>331</v>
      </c>
      <c r="G9" s="10">
        <f t="shared" ref="G9:G15" si="1">INDEX(data,2,MATCH(B9,variabel,0))</f>
        <v>0</v>
      </c>
    </row>
    <row r="10" spans="1:7" x14ac:dyDescent="0.25">
      <c r="A10" s="59" t="s">
        <v>1430</v>
      </c>
      <c r="B10" s="8" t="str">
        <f t="shared" si="0"/>
        <v>Snh_NedNh_UY</v>
      </c>
      <c r="C10" s="8" t="str">
        <f t="shared" si="0"/>
        <v>Snh_NedNh_GY</v>
      </c>
      <c r="D10" s="9"/>
      <c r="E10" s="9" t="s">
        <v>555</v>
      </c>
      <c r="F10" s="9" t="s">
        <v>506</v>
      </c>
      <c r="G10" s="10">
        <f t="shared" si="1"/>
        <v>4822707</v>
      </c>
    </row>
    <row r="11" spans="1:7" ht="25.5" x14ac:dyDescent="0.25">
      <c r="A11" s="59" t="s">
        <v>1431</v>
      </c>
      <c r="B11" s="8" t="str">
        <f t="shared" si="0"/>
        <v>Snh_NedT_UY</v>
      </c>
      <c r="C11" s="8" t="str">
        <f t="shared" si="0"/>
        <v>Snh_NedT_GY</v>
      </c>
      <c r="D11" s="9"/>
      <c r="E11" s="9" t="s">
        <v>556</v>
      </c>
      <c r="F11" s="13" t="s">
        <v>507</v>
      </c>
      <c r="G11" s="10">
        <f t="shared" si="1"/>
        <v>5585548</v>
      </c>
    </row>
    <row r="12" spans="1:7" x14ac:dyDescent="0.25">
      <c r="A12" s="59" t="s">
        <v>1432</v>
      </c>
      <c r="B12" s="8" t="str">
        <f t="shared" si="0"/>
        <v>Snh_NedX_UY</v>
      </c>
      <c r="C12" s="8" t="str">
        <f t="shared" si="0"/>
        <v>Snh_NedX_GY</v>
      </c>
      <c r="D12" s="9"/>
      <c r="E12" s="9" t="s">
        <v>557</v>
      </c>
      <c r="F12" s="9" t="s">
        <v>503</v>
      </c>
      <c r="G12" s="10">
        <f t="shared" si="1"/>
        <v>-546</v>
      </c>
    </row>
    <row r="13" spans="1:7" x14ac:dyDescent="0.25">
      <c r="A13" s="59" t="s">
        <v>1433</v>
      </c>
      <c r="B13" s="8" t="str">
        <f t="shared" si="0"/>
        <v>Snh_NedVre_UY</v>
      </c>
      <c r="C13" s="8" t="str">
        <f t="shared" si="0"/>
        <v>Snh_NedVre_GY</v>
      </c>
      <c r="D13" s="9"/>
      <c r="E13" s="9" t="s">
        <v>558</v>
      </c>
      <c r="F13" s="9" t="s">
        <v>504</v>
      </c>
      <c r="G13" s="10">
        <f t="shared" si="1"/>
        <v>0</v>
      </c>
    </row>
    <row r="14" spans="1:7" x14ac:dyDescent="0.25">
      <c r="A14" s="59" t="s">
        <v>1434</v>
      </c>
      <c r="B14" s="8" t="str">
        <f t="shared" si="0"/>
        <v>Snh_NedEt_UY</v>
      </c>
      <c r="C14" s="8" t="str">
        <f t="shared" si="0"/>
        <v>Snh_NedEt_GY</v>
      </c>
      <c r="D14" s="9"/>
      <c r="E14" s="9" t="s">
        <v>559</v>
      </c>
      <c r="F14" s="9" t="s">
        <v>505</v>
      </c>
      <c r="G14" s="10">
        <f t="shared" si="1"/>
        <v>274565</v>
      </c>
    </row>
    <row r="15" spans="1:7" x14ac:dyDescent="0.25">
      <c r="A15" s="59" t="s">
        <v>1435</v>
      </c>
      <c r="B15" s="8" t="str">
        <f t="shared" si="0"/>
        <v>Snh_NedAkU_UY</v>
      </c>
      <c r="C15" s="8" t="str">
        <f t="shared" si="0"/>
        <v>Snh_NedAkU_GY</v>
      </c>
      <c r="D15" s="9" t="s">
        <v>1</v>
      </c>
      <c r="E15" s="9"/>
      <c r="F15" s="9" t="s">
        <v>708</v>
      </c>
      <c r="G15" s="10">
        <f t="shared" si="1"/>
        <v>11056738</v>
      </c>
    </row>
    <row r="16" spans="1:7" x14ac:dyDescent="0.25">
      <c r="A16" s="8"/>
      <c r="B16" s="8" t="str">
        <f t="shared" si="0"/>
        <v>Snh__UY</v>
      </c>
      <c r="C16" s="8" t="str">
        <f t="shared" si="0"/>
        <v>Snh__GY</v>
      </c>
      <c r="D16" s="9"/>
      <c r="E16" s="9"/>
      <c r="F16" s="9"/>
      <c r="G16" s="12"/>
    </row>
    <row r="17" spans="1:7" x14ac:dyDescent="0.25">
      <c r="A17" s="8"/>
      <c r="B17" s="8" t="str">
        <f t="shared" si="0"/>
        <v>Snh__UY</v>
      </c>
      <c r="C17" s="8" t="str">
        <f t="shared" si="0"/>
        <v>Snh__GY</v>
      </c>
      <c r="D17" s="9"/>
      <c r="E17" s="9"/>
      <c r="F17" s="11" t="s">
        <v>508</v>
      </c>
      <c r="G17" s="12"/>
    </row>
    <row r="18" spans="1:7" x14ac:dyDescent="0.25">
      <c r="A18" s="8" t="s">
        <v>514</v>
      </c>
      <c r="B18" s="8" t="str">
        <f t="shared" si="0"/>
        <v>Snh_KrAkP_UY</v>
      </c>
      <c r="C18" s="8" t="str">
        <f t="shared" si="0"/>
        <v>Snh_KrAkP_GY</v>
      </c>
      <c r="D18" s="9" t="s">
        <v>0</v>
      </c>
      <c r="E18" s="9"/>
      <c r="F18" s="9" t="s">
        <v>509</v>
      </c>
      <c r="G18" s="10">
        <f>INDEX(data,2,MATCH(B18,variabel,0))</f>
        <v>39377</v>
      </c>
    </row>
    <row r="19" spans="1:7" x14ac:dyDescent="0.25">
      <c r="A19" s="8"/>
      <c r="B19" s="8" t="str">
        <f t="shared" si="0"/>
        <v>Snh__UY</v>
      </c>
      <c r="C19" s="8" t="str">
        <f t="shared" si="0"/>
        <v>Snh__GY</v>
      </c>
      <c r="D19" s="9"/>
      <c r="E19" s="9"/>
      <c r="F19" s="11" t="s">
        <v>502</v>
      </c>
      <c r="G19" s="12"/>
    </row>
    <row r="20" spans="1:7" x14ac:dyDescent="0.25">
      <c r="A20" s="8" t="s">
        <v>515</v>
      </c>
      <c r="B20" s="8" t="str">
        <f t="shared" si="0"/>
        <v>Snh_KrVkr_UY</v>
      </c>
      <c r="C20" s="8" t="str">
        <f t="shared" si="0"/>
        <v>Snh_KrVkr_GY</v>
      </c>
      <c r="D20" s="9"/>
      <c r="E20" s="9" t="s">
        <v>554</v>
      </c>
      <c r="F20" s="9" t="s">
        <v>331</v>
      </c>
      <c r="G20" s="10">
        <f t="shared" ref="G20:G26" si="2">INDEX(data,2,MATCH(B20,variabel,0))</f>
        <v>0</v>
      </c>
    </row>
    <row r="21" spans="1:7" x14ac:dyDescent="0.25">
      <c r="A21" s="8" t="s">
        <v>516</v>
      </c>
      <c r="B21" s="8" t="str">
        <f t="shared" si="0"/>
        <v>Snh_KrNh_UY</v>
      </c>
      <c r="C21" s="8" t="str">
        <f t="shared" si="0"/>
        <v>Snh_KrNh_GY</v>
      </c>
      <c r="D21" s="9"/>
      <c r="E21" s="9" t="s">
        <v>555</v>
      </c>
      <c r="F21" s="9" t="s">
        <v>506</v>
      </c>
      <c r="G21" s="10">
        <f t="shared" si="2"/>
        <v>4389</v>
      </c>
    </row>
    <row r="22" spans="1:7" ht="25.5" x14ac:dyDescent="0.25">
      <c r="A22" s="8" t="s">
        <v>517</v>
      </c>
      <c r="B22" s="8" t="str">
        <f t="shared" si="0"/>
        <v>Snh_KrT_UY</v>
      </c>
      <c r="C22" s="8" t="str">
        <f t="shared" si="0"/>
        <v>Snh_KrT_GY</v>
      </c>
      <c r="D22" s="9"/>
      <c r="E22" s="9" t="s">
        <v>556</v>
      </c>
      <c r="F22" s="13" t="s">
        <v>513</v>
      </c>
      <c r="G22" s="10">
        <f t="shared" si="2"/>
        <v>3519</v>
      </c>
    </row>
    <row r="23" spans="1:7" x14ac:dyDescent="0.25">
      <c r="A23" s="8" t="s">
        <v>518</v>
      </c>
      <c r="B23" s="8" t="str">
        <f t="shared" si="0"/>
        <v>Snh_KrX_UY</v>
      </c>
      <c r="C23" s="8" t="str">
        <f t="shared" si="0"/>
        <v>Snh_KrX_GY</v>
      </c>
      <c r="D23" s="9"/>
      <c r="E23" s="9" t="s">
        <v>557</v>
      </c>
      <c r="F23" s="9" t="s">
        <v>503</v>
      </c>
      <c r="G23" s="10">
        <f t="shared" si="2"/>
        <v>546</v>
      </c>
    </row>
    <row r="24" spans="1:7" x14ac:dyDescent="0.25">
      <c r="A24" s="8" t="s">
        <v>519</v>
      </c>
      <c r="B24" s="8" t="str">
        <f t="shared" si="0"/>
        <v>Snh_KrVre_UY</v>
      </c>
      <c r="C24" s="8" t="str">
        <f t="shared" si="0"/>
        <v>Snh_KrVre_GY</v>
      </c>
      <c r="D24" s="9"/>
      <c r="E24" s="9" t="s">
        <v>558</v>
      </c>
      <c r="F24" s="9" t="s">
        <v>504</v>
      </c>
      <c r="G24" s="10">
        <f t="shared" si="2"/>
        <v>0</v>
      </c>
    </row>
    <row r="25" spans="1:7" x14ac:dyDescent="0.25">
      <c r="A25" s="8" t="s">
        <v>520</v>
      </c>
      <c r="B25" s="8" t="str">
        <f t="shared" si="0"/>
        <v>Snh_KrEt_UY</v>
      </c>
      <c r="C25" s="8" t="str">
        <f t="shared" si="0"/>
        <v>Snh_KrEt_GY</v>
      </c>
      <c r="D25" s="9"/>
      <c r="E25" s="9" t="s">
        <v>559</v>
      </c>
      <c r="F25" s="9" t="s">
        <v>510</v>
      </c>
      <c r="G25" s="10">
        <f t="shared" si="2"/>
        <v>6910</v>
      </c>
    </row>
    <row r="26" spans="1:7" x14ac:dyDescent="0.25">
      <c r="A26" s="8" t="s">
        <v>521</v>
      </c>
      <c r="B26" s="8" t="str">
        <f t="shared" si="0"/>
        <v>Snh_KrAkU_UY</v>
      </c>
      <c r="C26" s="8" t="str">
        <f t="shared" si="0"/>
        <v>Snh_KrAkU_GY</v>
      </c>
      <c r="D26" s="9" t="s">
        <v>1</v>
      </c>
      <c r="E26" s="9"/>
      <c r="F26" s="9" t="s">
        <v>709</v>
      </c>
      <c r="G26" s="10">
        <f t="shared" si="2"/>
        <v>33882</v>
      </c>
    </row>
    <row r="27" spans="1:7" x14ac:dyDescent="0.25">
      <c r="A27" s="8"/>
      <c r="B27" s="8" t="str">
        <f t="shared" si="0"/>
        <v>Snh__UY</v>
      </c>
      <c r="C27" s="8" t="str">
        <f t="shared" si="0"/>
        <v>Snh__GY</v>
      </c>
      <c r="D27" s="9"/>
      <c r="E27" s="9"/>
      <c r="F27" s="9"/>
      <c r="G27" s="12"/>
    </row>
    <row r="28" spans="1:7" x14ac:dyDescent="0.25">
      <c r="A28" s="8"/>
      <c r="B28" s="8" t="str">
        <f t="shared" si="0"/>
        <v>Snh__UY</v>
      </c>
      <c r="C28" s="8" t="str">
        <f t="shared" si="0"/>
        <v>Snh__GY</v>
      </c>
      <c r="D28" s="9"/>
      <c r="E28" s="9"/>
      <c r="F28" s="11" t="s">
        <v>511</v>
      </c>
      <c r="G28" s="12"/>
    </row>
    <row r="29" spans="1:7" x14ac:dyDescent="0.25">
      <c r="A29" s="8" t="s">
        <v>522</v>
      </c>
      <c r="B29" s="8" t="str">
        <f t="shared" si="0"/>
        <v>Snh_EtIn_UY</v>
      </c>
      <c r="C29" s="8" t="str">
        <f t="shared" si="0"/>
        <v>Snh_EtIn_GY</v>
      </c>
      <c r="D29" s="9" t="s">
        <v>0</v>
      </c>
      <c r="E29" s="9"/>
      <c r="F29" s="9" t="s">
        <v>1427</v>
      </c>
      <c r="G29" s="10">
        <f>INDEX(data,2,MATCH(B29,variabel,0))</f>
        <v>88742</v>
      </c>
    </row>
    <row r="30" spans="1:7" x14ac:dyDescent="0.25">
      <c r="A30" s="8" t="s">
        <v>523</v>
      </c>
      <c r="B30" s="8" t="str">
        <f t="shared" si="0"/>
        <v>Snh_EtAfF_UY</v>
      </c>
      <c r="C30" s="8" t="str">
        <f t="shared" si="0"/>
        <v>Snh_EtAfF_GY</v>
      </c>
      <c r="D30" s="9" t="s">
        <v>1</v>
      </c>
      <c r="E30" s="9"/>
      <c r="F30" s="9" t="s">
        <v>512</v>
      </c>
      <c r="G30" s="10">
        <f>INDEX(data,2,MATCH(B30,variabel,0))</f>
        <v>-132062</v>
      </c>
    </row>
    <row r="31" spans="1:7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</sheetData>
  <sheetProtection algorithmName="SHA-512" hashValue="9Z7JK/x8JiLdSkVw0GqV4gHJNe5TPXVq6ioq6viAJbFfxoMYWkOAKX8IkWb1XRUD1luIYFCyz9s0ilu24Y2RZg==" saltValue="3GPeu+Gbj8v9Z6ANudBQFg==" spinCount="100000" sheet="1" objects="1" scenarios="1"/>
  <mergeCells count="1">
    <mergeCell ref="D3:F3"/>
  </mergeCells>
  <hyperlinks>
    <hyperlink ref="D1" location="Indhold!H2" display="Tilbage til indholdsfortegnelsen" xr:uid="{00000000-0004-0000-1100-000000000000}"/>
  </hyperlinks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&amp;C&amp;G</oddHeader>
    <oddFooter>&amp;A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/>
  </sheetPr>
  <dimension ref="A1:J15"/>
  <sheetViews>
    <sheetView showGridLines="0" topLeftCell="E1" zoomScaleNormal="100" workbookViewId="0">
      <selection activeCell="F5" sqref="F5"/>
    </sheetView>
  </sheetViews>
  <sheetFormatPr defaultColWidth="0" defaultRowHeight="15" zeroHeight="1" x14ac:dyDescent="0.25"/>
  <cols>
    <col min="1" max="1" width="8.85546875" style="1" hidden="1" customWidth="1"/>
    <col min="2" max="2" width="14.85546875" style="1" hidden="1" customWidth="1"/>
    <col min="3" max="3" width="21" style="1" hidden="1" customWidth="1"/>
    <col min="4" max="4" width="21.140625" style="1" hidden="1" customWidth="1"/>
    <col min="5" max="5" width="9.140625" style="1" customWidth="1"/>
    <col min="6" max="6" width="69.85546875" style="1" customWidth="1"/>
    <col min="7" max="7" width="11" style="1" customWidth="1"/>
    <col min="8" max="8" width="10.5703125" style="1" customWidth="1"/>
    <col min="9" max="9" width="9.85546875" style="1" customWidth="1"/>
    <col min="10" max="10" width="3.5703125" style="1" customWidth="1"/>
    <col min="11" max="16384" width="9.140625" style="1" hidden="1"/>
  </cols>
  <sheetData>
    <row r="1" spans="1:9" x14ac:dyDescent="0.25">
      <c r="E1" s="2" t="s">
        <v>735</v>
      </c>
    </row>
    <row r="2" spans="1:9" x14ac:dyDescent="0.25">
      <c r="F2" s="3"/>
    </row>
    <row r="3" spans="1:9" ht="35.25" customHeight="1" x14ac:dyDescent="0.25">
      <c r="A3" t="s">
        <v>1290</v>
      </c>
      <c r="E3" s="71" t="s">
        <v>1289</v>
      </c>
      <c r="F3" s="68"/>
      <c r="G3" s="68"/>
      <c r="H3" s="17"/>
      <c r="I3" s="17"/>
    </row>
    <row r="4" spans="1:9" ht="14.25" customHeight="1" x14ac:dyDescent="0.25">
      <c r="E4" s="90" t="s">
        <v>734</v>
      </c>
      <c r="F4" s="91"/>
      <c r="G4" s="91"/>
      <c r="H4" s="91"/>
      <c r="I4" s="92"/>
    </row>
    <row r="5" spans="1:9" ht="27.75" customHeight="1" x14ac:dyDescent="0.25">
      <c r="A5" s="4" t="s">
        <v>31</v>
      </c>
      <c r="B5" s="4" t="s">
        <v>487</v>
      </c>
      <c r="C5" s="4" t="s">
        <v>498</v>
      </c>
      <c r="D5" s="4" t="s">
        <v>665</v>
      </c>
      <c r="E5" s="9"/>
      <c r="F5" s="11"/>
      <c r="G5" s="7" t="s">
        <v>672</v>
      </c>
      <c r="H5" s="7" t="s">
        <v>673</v>
      </c>
      <c r="I5" s="12" t="s">
        <v>666</v>
      </c>
    </row>
    <row r="6" spans="1:9" x14ac:dyDescent="0.25">
      <c r="A6" s="8" t="s">
        <v>494</v>
      </c>
      <c r="B6" s="8" t="str">
        <f>$A$3&amp;"_"&amp;$A6&amp;"_"&amp;B$5</f>
        <v>ssb_KrP_Ind</v>
      </c>
      <c r="C6" s="8" t="str">
        <f t="shared" ref="C6:D14" si="0">$A$3&amp;"_"&amp;$A6&amp;"_"&amp;C$5</f>
        <v>ssb_KrP_Udl</v>
      </c>
      <c r="D6" s="8" t="str">
        <f t="shared" si="0"/>
        <v>ssb_KrP_Ant</v>
      </c>
      <c r="E6" s="9"/>
      <c r="F6" s="11" t="s">
        <v>488</v>
      </c>
      <c r="G6" s="10">
        <f t="shared" ref="G6:H9" si="1">INDEX(data,2,MATCH(B6,variabel,0))</f>
        <v>44</v>
      </c>
      <c r="H6" s="10">
        <f t="shared" si="1"/>
        <v>3</v>
      </c>
      <c r="I6" s="9"/>
    </row>
    <row r="7" spans="1:9" x14ac:dyDescent="0.25">
      <c r="A7" s="8" t="s">
        <v>495</v>
      </c>
      <c r="B7" s="8" t="str">
        <f t="shared" ref="B7:B14" si="2">$A$3&amp;"_"&amp;$A7&amp;"_"&amp;B$5</f>
        <v>ssb_Ny_Ind</v>
      </c>
      <c r="C7" s="8" t="str">
        <f t="shared" si="0"/>
        <v>ssb_Ny_Udl</v>
      </c>
      <c r="D7" s="8" t="str">
        <f t="shared" si="0"/>
        <v>ssb_Ny_Ant</v>
      </c>
      <c r="E7" s="9" t="s">
        <v>0</v>
      </c>
      <c r="F7" s="9" t="s">
        <v>489</v>
      </c>
      <c r="G7" s="10">
        <f t="shared" si="1"/>
        <v>0</v>
      </c>
      <c r="H7" s="10">
        <f t="shared" si="1"/>
        <v>0</v>
      </c>
      <c r="I7" s="9"/>
    </row>
    <row r="8" spans="1:9" x14ac:dyDescent="0.25">
      <c r="A8" s="8" t="s">
        <v>496</v>
      </c>
      <c r="B8" s="8" t="str">
        <f t="shared" si="2"/>
        <v>ssb_Ned_Ind</v>
      </c>
      <c r="C8" s="8" t="str">
        <f t="shared" si="0"/>
        <v>ssb_Ned_Udl</v>
      </c>
      <c r="D8" s="8" t="str">
        <f t="shared" si="0"/>
        <v>ssb_Ned_Ant</v>
      </c>
      <c r="E8" s="9" t="s">
        <v>1</v>
      </c>
      <c r="F8" s="9" t="s">
        <v>490</v>
      </c>
      <c r="G8" s="10">
        <f t="shared" si="1"/>
        <v>0</v>
      </c>
      <c r="H8" s="10">
        <f t="shared" si="1"/>
        <v>1</v>
      </c>
      <c r="I8" s="9"/>
    </row>
    <row r="9" spans="1:9" x14ac:dyDescent="0.25">
      <c r="A9" s="8" t="s">
        <v>497</v>
      </c>
      <c r="B9" s="8" t="str">
        <f t="shared" si="2"/>
        <v>ssb_KrU_Ind</v>
      </c>
      <c r="C9" s="8" t="str">
        <f t="shared" si="0"/>
        <v>ssb_KrU_Udl</v>
      </c>
      <c r="D9" s="8" t="str">
        <f t="shared" si="0"/>
        <v>ssb_KrU_Ant</v>
      </c>
      <c r="E9" s="9"/>
      <c r="F9" s="11" t="s">
        <v>491</v>
      </c>
      <c r="G9" s="10">
        <f t="shared" si="1"/>
        <v>44</v>
      </c>
      <c r="H9" s="10">
        <f t="shared" si="1"/>
        <v>2</v>
      </c>
      <c r="I9" s="9"/>
    </row>
    <row r="10" spans="1:9" x14ac:dyDescent="0.25">
      <c r="A10" s="8"/>
      <c r="B10" s="8"/>
      <c r="C10" s="8"/>
      <c r="D10" s="8"/>
      <c r="E10" s="9"/>
      <c r="F10" s="9"/>
      <c r="G10" s="9"/>
      <c r="H10" s="9"/>
      <c r="I10" s="9"/>
    </row>
    <row r="11" spans="1:9" x14ac:dyDescent="0.25">
      <c r="A11" s="8"/>
      <c r="B11" s="8"/>
      <c r="C11" s="8"/>
      <c r="D11" s="8"/>
      <c r="E11" s="9"/>
      <c r="F11" s="11" t="s">
        <v>492</v>
      </c>
      <c r="G11" s="9"/>
      <c r="H11" s="9"/>
      <c r="I11" s="9"/>
    </row>
    <row r="12" spans="1:9" x14ac:dyDescent="0.25">
      <c r="A12" s="8" t="s">
        <v>677</v>
      </c>
      <c r="B12" s="8" t="str">
        <f t="shared" si="2"/>
        <v>ssb_BeK_Ind</v>
      </c>
      <c r="C12" s="8" t="str">
        <f t="shared" si="0"/>
        <v>ssb_BeK_Udl</v>
      </c>
      <c r="D12" s="8" t="str">
        <f t="shared" si="0"/>
        <v>ssb_BeK_Ant</v>
      </c>
      <c r="E12" s="9" t="s">
        <v>0</v>
      </c>
      <c r="F12" s="9" t="s">
        <v>493</v>
      </c>
      <c r="G12" s="9"/>
      <c r="H12" s="9"/>
      <c r="I12" s="10">
        <f>INDEX(data,2,MATCH(D12,variabel,0))</f>
        <v>3590</v>
      </c>
    </row>
    <row r="13" spans="1:9" x14ac:dyDescent="0.25">
      <c r="A13" s="8" t="s">
        <v>678</v>
      </c>
      <c r="B13" s="8" t="str">
        <f t="shared" si="2"/>
        <v>ssb_BeX_Ind</v>
      </c>
      <c r="C13" s="8" t="str">
        <f t="shared" si="0"/>
        <v>ssb_BeX_Udl</v>
      </c>
      <c r="D13" s="8" t="str">
        <f t="shared" si="0"/>
        <v>ssb_BeX_Ant</v>
      </c>
      <c r="E13" s="9" t="s">
        <v>1</v>
      </c>
      <c r="F13" s="9" t="s">
        <v>438</v>
      </c>
      <c r="G13" s="9"/>
      <c r="H13" s="9"/>
      <c r="I13" s="10">
        <f>INDEX(data,2,MATCH(D13,variabel,0))</f>
        <v>23</v>
      </c>
    </row>
    <row r="14" spans="1:9" x14ac:dyDescent="0.25">
      <c r="A14" s="8" t="s">
        <v>679</v>
      </c>
      <c r="B14" s="8" t="str">
        <f t="shared" si="2"/>
        <v>ssb_BeTot_Ind</v>
      </c>
      <c r="C14" s="8" t="str">
        <f t="shared" si="0"/>
        <v>ssb_BeTot_Udl</v>
      </c>
      <c r="D14" s="8" t="str">
        <f t="shared" si="0"/>
        <v>ssb_BeTot_Ant</v>
      </c>
      <c r="E14" s="9"/>
      <c r="F14" s="11" t="s">
        <v>206</v>
      </c>
      <c r="G14" s="9"/>
      <c r="H14" s="9"/>
      <c r="I14" s="10">
        <f>INDEX(data,2,MATCH(D14,variabel,0))</f>
        <v>3613</v>
      </c>
    </row>
    <row r="15" spans="1:9" x14ac:dyDescent="0.25"/>
  </sheetData>
  <sheetProtection algorithmName="SHA-512" hashValue="dVaEW1rtDE80YnoifuEf1HhEZpal3TRTr4tx8jODMFEZwTtNEb9wl2GTEqIYfPYI9aplYXgi/MbH6aiEM8M4iw==" saltValue="wvBR3SxLhCKQQetzoWY/uw==" spinCount="100000" sheet="1" objects="1" scenarios="1"/>
  <mergeCells count="2">
    <mergeCell ref="E3:G3"/>
    <mergeCell ref="E4:I4"/>
  </mergeCells>
  <hyperlinks>
    <hyperlink ref="E1" location="Indhold!H2" display="Tilbage til indholdsfortegnelsen" xr:uid="{00000000-0004-0000-1200-000000000000}"/>
  </hyperlink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&amp;C&amp;G</oddHeader>
    <oddFooter>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M32"/>
  <sheetViews>
    <sheetView showGridLines="0" zoomScaleNormal="100" workbookViewId="0">
      <selection activeCell="B6" sqref="B6"/>
    </sheetView>
  </sheetViews>
  <sheetFormatPr defaultColWidth="0" defaultRowHeight="15" zeroHeight="1" x14ac:dyDescent="0.25"/>
  <cols>
    <col min="1" max="1" width="7.5703125" style="1" customWidth="1"/>
    <col min="2" max="2" width="6" style="1" customWidth="1"/>
    <col min="3" max="3" width="12.140625" style="1" customWidth="1"/>
    <col min="4" max="4" width="76.5703125" style="1" bestFit="1" customWidth="1"/>
    <col min="5" max="5" width="16" style="1" bestFit="1" customWidth="1"/>
    <col min="6" max="6" width="7.140625" style="1" customWidth="1"/>
    <col min="7" max="13" width="0" style="1" hidden="1" customWidth="1"/>
    <col min="14" max="16384" width="9.140625" style="1" hidden="1"/>
  </cols>
  <sheetData>
    <row r="1" spans="1:9" x14ac:dyDescent="0.25">
      <c r="C1" s="24"/>
    </row>
    <row r="2" spans="1:9" x14ac:dyDescent="0.25">
      <c r="C2" s="24"/>
      <c r="D2" s="18"/>
    </row>
    <row r="3" spans="1:9" x14ac:dyDescent="0.25">
      <c r="C3" s="24"/>
      <c r="D3" s="18"/>
    </row>
    <row r="4" spans="1:9" x14ac:dyDescent="0.25">
      <c r="C4" s="24"/>
      <c r="D4" s="19"/>
    </row>
    <row r="5" spans="1:9" ht="33" customHeight="1" x14ac:dyDescent="0.5">
      <c r="B5" s="67" t="s">
        <v>1807</v>
      </c>
      <c r="C5" s="67"/>
      <c r="D5" s="67"/>
      <c r="E5" s="67"/>
    </row>
    <row r="6" spans="1:9" s="37" customFormat="1" ht="21" x14ac:dyDescent="0.35">
      <c r="A6" s="1"/>
      <c r="B6" s="43" t="s">
        <v>1260</v>
      </c>
      <c r="C6" s="43"/>
      <c r="D6" s="34"/>
      <c r="E6" s="35"/>
      <c r="F6" s="36"/>
      <c r="G6" s="36"/>
      <c r="H6" s="36"/>
      <c r="I6" s="36"/>
    </row>
    <row r="7" spans="1:9" s="37" customFormat="1" x14ac:dyDescent="0.25">
      <c r="A7" s="1"/>
      <c r="B7" s="44" t="s">
        <v>1368</v>
      </c>
      <c r="C7" s="20" t="s">
        <v>1235</v>
      </c>
      <c r="D7" s="39" t="s">
        <v>728</v>
      </c>
      <c r="E7" s="34"/>
      <c r="F7" s="40"/>
      <c r="G7" s="40"/>
      <c r="H7" s="40"/>
      <c r="I7" s="40"/>
    </row>
    <row r="8" spans="1:9" s="37" customFormat="1" x14ac:dyDescent="0.25">
      <c r="A8" s="1"/>
      <c r="B8" s="44" t="s">
        <v>1368</v>
      </c>
      <c r="C8" s="20" t="s">
        <v>1236</v>
      </c>
      <c r="D8" s="41" t="s">
        <v>38</v>
      </c>
      <c r="E8" s="34"/>
      <c r="F8" s="40"/>
      <c r="G8" s="40"/>
      <c r="H8" s="40"/>
      <c r="I8" s="40"/>
    </row>
    <row r="9" spans="1:9" s="37" customFormat="1" ht="21" x14ac:dyDescent="0.35">
      <c r="A9" s="1"/>
      <c r="B9" s="43" t="s">
        <v>1365</v>
      </c>
      <c r="C9" s="43"/>
      <c r="D9" s="41"/>
      <c r="E9" s="34"/>
      <c r="F9" s="40"/>
      <c r="G9" s="40"/>
      <c r="H9" s="40"/>
      <c r="I9" s="40"/>
    </row>
    <row r="10" spans="1:9" s="37" customFormat="1" x14ac:dyDescent="0.25">
      <c r="A10" s="1"/>
      <c r="B10" s="44" t="s">
        <v>1368</v>
      </c>
      <c r="C10" s="20" t="s">
        <v>1230</v>
      </c>
      <c r="D10" s="41" t="s">
        <v>1263</v>
      </c>
      <c r="E10" s="34"/>
      <c r="F10" s="40"/>
      <c r="G10" s="40"/>
      <c r="H10" s="40"/>
      <c r="I10" s="40"/>
    </row>
    <row r="11" spans="1:9" s="37" customFormat="1" x14ac:dyDescent="0.25">
      <c r="A11" s="1"/>
      <c r="B11" s="44" t="s">
        <v>1368</v>
      </c>
      <c r="C11" s="20" t="s">
        <v>1231</v>
      </c>
      <c r="D11" s="41" t="s">
        <v>1270</v>
      </c>
      <c r="E11" s="34"/>
      <c r="F11" s="40"/>
      <c r="G11" s="40"/>
      <c r="H11" s="40"/>
      <c r="I11" s="40"/>
    </row>
    <row r="12" spans="1:9" s="37" customFormat="1" x14ac:dyDescent="0.25">
      <c r="A12" s="1"/>
      <c r="B12" s="44" t="s">
        <v>1368</v>
      </c>
      <c r="C12" s="20" t="s">
        <v>1232</v>
      </c>
      <c r="D12" s="41" t="s">
        <v>1266</v>
      </c>
      <c r="E12" s="34"/>
      <c r="F12" s="40"/>
      <c r="G12" s="40"/>
      <c r="H12" s="40"/>
      <c r="I12" s="40"/>
    </row>
    <row r="13" spans="1:9" s="37" customFormat="1" x14ac:dyDescent="0.25">
      <c r="A13" s="1"/>
      <c r="B13" s="44" t="s">
        <v>1368</v>
      </c>
      <c r="C13" s="20" t="s">
        <v>1242</v>
      </c>
      <c r="D13" s="41" t="s">
        <v>1267</v>
      </c>
      <c r="E13" s="34"/>
      <c r="F13" s="40"/>
      <c r="G13" s="40"/>
      <c r="H13" s="40"/>
      <c r="I13" s="40"/>
    </row>
    <row r="14" spans="1:9" s="37" customFormat="1" x14ac:dyDescent="0.25">
      <c r="A14" s="1"/>
      <c r="B14" s="44" t="s">
        <v>1368</v>
      </c>
      <c r="C14" s="20" t="s">
        <v>1237</v>
      </c>
      <c r="D14" s="41" t="s">
        <v>728</v>
      </c>
      <c r="E14" s="34"/>
      <c r="F14" s="40"/>
      <c r="G14" s="40"/>
      <c r="H14" s="40"/>
      <c r="I14" s="40"/>
    </row>
    <row r="15" spans="1:9" s="37" customFormat="1" x14ac:dyDescent="0.25">
      <c r="A15" s="1"/>
      <c r="B15" s="44" t="s">
        <v>1368</v>
      </c>
      <c r="C15" s="20" t="s">
        <v>1238</v>
      </c>
      <c r="D15" s="41" t="s">
        <v>38</v>
      </c>
      <c r="E15" s="34"/>
      <c r="F15" s="40"/>
      <c r="G15" s="40"/>
      <c r="H15" s="40"/>
      <c r="I15" s="40"/>
    </row>
    <row r="16" spans="1:9" s="37" customFormat="1" x14ac:dyDescent="0.25">
      <c r="A16" s="1"/>
      <c r="B16" s="44" t="s">
        <v>1368</v>
      </c>
      <c r="C16" s="20" t="s">
        <v>1239</v>
      </c>
      <c r="D16" s="41" t="s">
        <v>330</v>
      </c>
      <c r="E16" s="34"/>
      <c r="F16" s="40"/>
      <c r="G16" s="40"/>
      <c r="H16" s="40"/>
      <c r="I16" s="40"/>
    </row>
    <row r="17" spans="1:13" s="37" customFormat="1" x14ac:dyDescent="0.25">
      <c r="A17" s="1"/>
      <c r="B17" s="44" t="s">
        <v>1368</v>
      </c>
      <c r="C17" s="20" t="s">
        <v>1250</v>
      </c>
      <c r="D17" s="41" t="s">
        <v>1271</v>
      </c>
      <c r="E17" s="66"/>
      <c r="F17" s="40"/>
      <c r="G17" s="40"/>
      <c r="H17" s="40"/>
      <c r="I17" s="40"/>
    </row>
    <row r="18" spans="1:13" s="37" customFormat="1" x14ac:dyDescent="0.25">
      <c r="A18" s="1"/>
      <c r="B18" s="44" t="s">
        <v>1368</v>
      </c>
      <c r="C18" s="20" t="s">
        <v>1251</v>
      </c>
      <c r="D18" s="41" t="s">
        <v>1272</v>
      </c>
      <c r="E18" s="66"/>
      <c r="F18" s="40"/>
      <c r="G18" s="40"/>
      <c r="H18" s="40"/>
      <c r="I18" s="40"/>
    </row>
    <row r="19" spans="1:13" s="37" customFormat="1" x14ac:dyDescent="0.25">
      <c r="A19" s="1"/>
      <c r="B19" s="44" t="s">
        <v>1368</v>
      </c>
      <c r="C19" s="20" t="s">
        <v>1233</v>
      </c>
      <c r="D19" s="41" t="s">
        <v>1279</v>
      </c>
      <c r="E19" s="66"/>
      <c r="F19" s="40"/>
      <c r="G19" s="40"/>
      <c r="H19" s="40"/>
      <c r="I19" s="40"/>
    </row>
    <row r="20" spans="1:13" s="37" customFormat="1" x14ac:dyDescent="0.25">
      <c r="A20" s="1"/>
      <c r="B20" s="44" t="s">
        <v>1368</v>
      </c>
      <c r="C20" s="20" t="s">
        <v>1240</v>
      </c>
      <c r="D20" s="41" t="s">
        <v>1281</v>
      </c>
      <c r="E20" s="66"/>
      <c r="F20" s="40"/>
      <c r="G20" s="40"/>
      <c r="H20" s="40"/>
      <c r="I20" s="40"/>
    </row>
    <row r="21" spans="1:13" s="37" customFormat="1" x14ac:dyDescent="0.25">
      <c r="A21" s="1"/>
      <c r="B21" s="44" t="s">
        <v>1368</v>
      </c>
      <c r="C21" s="20" t="s">
        <v>1234</v>
      </c>
      <c r="D21" s="41" t="s">
        <v>1282</v>
      </c>
      <c r="E21" s="34"/>
      <c r="F21" s="42"/>
      <c r="G21" s="40"/>
      <c r="H21" s="40"/>
      <c r="I21" s="40"/>
    </row>
    <row r="22" spans="1:13" s="37" customFormat="1" ht="15" customHeight="1" x14ac:dyDescent="0.25">
      <c r="A22" s="1"/>
      <c r="B22" s="44" t="s">
        <v>1368</v>
      </c>
      <c r="C22" s="20" t="s">
        <v>1253</v>
      </c>
      <c r="D22" s="41" t="s">
        <v>1284</v>
      </c>
      <c r="E22" s="34"/>
      <c r="F22" s="40"/>
      <c r="G22" s="40"/>
      <c r="H22" s="40"/>
      <c r="I22" s="40"/>
    </row>
    <row r="23" spans="1:13" s="37" customFormat="1" x14ac:dyDescent="0.25">
      <c r="A23" s="1"/>
      <c r="B23" s="44" t="s">
        <v>1368</v>
      </c>
      <c r="C23" s="20" t="s">
        <v>1252</v>
      </c>
      <c r="D23" s="41" t="s">
        <v>1286</v>
      </c>
      <c r="E23" s="34"/>
      <c r="F23" s="40"/>
      <c r="G23" s="40"/>
      <c r="H23" s="40"/>
      <c r="I23" s="40"/>
      <c r="M23" s="37" t="s">
        <v>1303</v>
      </c>
    </row>
    <row r="24" spans="1:13" s="37" customFormat="1" x14ac:dyDescent="0.25">
      <c r="A24" s="1"/>
      <c r="B24" s="44" t="s">
        <v>1368</v>
      </c>
      <c r="C24" s="20" t="s">
        <v>1288</v>
      </c>
      <c r="D24" s="41" t="s">
        <v>499</v>
      </c>
      <c r="E24" s="34"/>
      <c r="F24" s="40"/>
      <c r="G24" s="40"/>
      <c r="H24" s="40"/>
      <c r="I24" s="40"/>
    </row>
    <row r="25" spans="1:13" s="37" customFormat="1" ht="21" x14ac:dyDescent="0.35">
      <c r="A25" s="1"/>
      <c r="B25" s="43" t="s">
        <v>1366</v>
      </c>
      <c r="C25" s="43"/>
      <c r="D25" s="41"/>
      <c r="E25" s="34"/>
      <c r="F25" s="40"/>
      <c r="G25" s="40"/>
      <c r="H25" s="40"/>
      <c r="I25" s="40"/>
    </row>
    <row r="26" spans="1:13" s="37" customFormat="1" x14ac:dyDescent="0.25">
      <c r="A26" s="1"/>
      <c r="B26" s="44" t="s">
        <v>1368</v>
      </c>
      <c r="C26" s="20" t="s">
        <v>1254</v>
      </c>
      <c r="D26" s="41" t="s">
        <v>728</v>
      </c>
      <c r="E26" s="34"/>
      <c r="F26" s="40"/>
      <c r="G26" s="40"/>
      <c r="H26" s="40"/>
      <c r="I26" s="40"/>
    </row>
    <row r="27" spans="1:13" s="37" customFormat="1" x14ac:dyDescent="0.25">
      <c r="A27" s="1"/>
      <c r="B27" s="44" t="s">
        <v>1368</v>
      </c>
      <c r="C27" s="20" t="s">
        <v>1255</v>
      </c>
      <c r="D27" s="41" t="s">
        <v>38</v>
      </c>
      <c r="E27" s="34"/>
      <c r="F27" s="40"/>
      <c r="G27" s="40"/>
      <c r="H27" s="40"/>
      <c r="I27" s="40"/>
    </row>
    <row r="28" spans="1:13" s="37" customFormat="1" x14ac:dyDescent="0.25">
      <c r="A28" s="1"/>
      <c r="B28" s="44" t="s">
        <v>1368</v>
      </c>
      <c r="C28" s="20" t="s">
        <v>1256</v>
      </c>
      <c r="D28" s="41" t="s">
        <v>1266</v>
      </c>
      <c r="E28" s="34"/>
    </row>
    <row r="29" spans="1:13" s="37" customFormat="1" ht="21" x14ac:dyDescent="0.35">
      <c r="A29" s="1"/>
      <c r="B29" s="43" t="s">
        <v>1367</v>
      </c>
      <c r="C29" s="43"/>
      <c r="D29" s="41"/>
      <c r="E29" s="34"/>
    </row>
    <row r="30" spans="1:13" s="37" customFormat="1" x14ac:dyDescent="0.25">
      <c r="A30" s="1"/>
      <c r="B30" s="44" t="s">
        <v>1368</v>
      </c>
      <c r="C30" s="38" t="s">
        <v>1257</v>
      </c>
      <c r="D30" s="34" t="s">
        <v>1291</v>
      </c>
      <c r="E30" s="34"/>
    </row>
    <row r="31" spans="1:13" x14ac:dyDescent="0.25"/>
    <row r="32" spans="1:13" hidden="1" x14ac:dyDescent="0.25">
      <c r="C32" s="19"/>
    </row>
  </sheetData>
  <sheetProtection algorithmName="SHA-512" hashValue="F51zq9zWCNUOreM45W2XrDUB75SvocUn096RbvPJyXWEVWrp2RR15XerJVq7ZpkGLGw0Wj4K96kkNpTwV1hZgQ==" saltValue="8lyJ2b0ztqvlpPiXM17XoQ==" spinCount="100000" sheet="1" objects="1" scenarios="1"/>
  <mergeCells count="3">
    <mergeCell ref="E17:E18"/>
    <mergeCell ref="E19:E20"/>
    <mergeCell ref="B5:E5"/>
  </mergeCells>
  <hyperlinks>
    <hyperlink ref="C7" location="'Tabel 1.1'!C1" display="Tabel 1.1" xr:uid="{00000000-0004-0000-0100-000000000000}"/>
    <hyperlink ref="C8" location="'Tabel 1.2'!C1" display="Tabel 1.2" xr:uid="{00000000-0004-0000-0100-000001000000}"/>
    <hyperlink ref="C12" location="'Tabel 2.3'!C1" display="Tabel 2.3" xr:uid="{00000000-0004-0000-0100-000002000000}"/>
    <hyperlink ref="C14" location="'Tabel 2.5'!E1" display="Tabel 2.5" xr:uid="{00000000-0004-0000-0100-000003000000}"/>
    <hyperlink ref="C18" location="'Tabel 2.9'!D1" display="Tabel 2.9" xr:uid="{00000000-0004-0000-0100-000004000000}"/>
    <hyperlink ref="C19" location="'Tabel 2.10'!D1" display="Tabel 2.10" xr:uid="{00000000-0004-0000-0100-000005000000}"/>
    <hyperlink ref="C20" location="'Tabel 2.11'!C1" display="Tabel 2.11" xr:uid="{00000000-0004-0000-0100-000006000000}"/>
    <hyperlink ref="C22" location="'Tabel 2.13'!D1" display="Tabel 2.13" xr:uid="{00000000-0004-0000-0100-000007000000}"/>
    <hyperlink ref="C15" location="'Tabel 2.6'!C1" display="Tabel 2.6" xr:uid="{00000000-0004-0000-0100-000008000000}"/>
    <hyperlink ref="C10" location="'Tabel 2.1'!C1" display="Tabel 2.1" xr:uid="{00000000-0004-0000-0100-000009000000}"/>
    <hyperlink ref="C11" location="'Tabel 2.2'!C1" display="Tabel 2.2" xr:uid="{00000000-0004-0000-0100-00000A000000}"/>
    <hyperlink ref="C13" location="'Tabel 2.4'!E1" display="Tabel 2.4" xr:uid="{00000000-0004-0000-0100-00000B000000}"/>
    <hyperlink ref="C16" location="'Tabel 2.7'!E1" display="Tabel 2.7" xr:uid="{00000000-0004-0000-0100-00000C000000}"/>
    <hyperlink ref="C21" location="'Tabel 2.12'!C1" display="Tabel 2.12" xr:uid="{00000000-0004-0000-0100-00000D000000}"/>
    <hyperlink ref="C23" location="'Tabel 2.14'!D1" display="Tabel 2.14" xr:uid="{00000000-0004-0000-0100-00000E000000}"/>
    <hyperlink ref="C24" location="'Tabel 2.15'!E1" display="Tabel 2.15" xr:uid="{00000000-0004-0000-0100-00000F000000}"/>
    <hyperlink ref="C17" location="'Tabel 2.8'!D1" display="Tabel 2.8" xr:uid="{00000000-0004-0000-0100-000010000000}"/>
    <hyperlink ref="C26" location="'Tabel 3.1'!D3" display="Tabel 3.1" xr:uid="{00000000-0004-0000-0100-000011000000}"/>
    <hyperlink ref="C27" location="'Tabel 3.2'!E3" display="Tabel 3.2" xr:uid="{00000000-0004-0000-0100-000012000000}"/>
    <hyperlink ref="C28" location="'Tabel 3.3'!D3" display="Tabel 3.3" xr:uid="{00000000-0004-0000-0100-000013000000}"/>
    <hyperlink ref="C30" location="'Bilag 4.1'!A1" display="Bilag 4.1" xr:uid="{00000000-0004-0000-0100-000014000000}"/>
  </hyperlinks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2"/>
  </sheetPr>
  <dimension ref="A1:F27"/>
  <sheetViews>
    <sheetView showGridLines="0" topLeftCell="C1" workbookViewId="0">
      <selection activeCell="D3" sqref="D3:D4"/>
    </sheetView>
  </sheetViews>
  <sheetFormatPr defaultColWidth="0" defaultRowHeight="15" zeroHeight="1" x14ac:dyDescent="0.25"/>
  <cols>
    <col min="1" max="1" width="16" style="1" hidden="1" customWidth="1"/>
    <col min="2" max="2" width="24.140625" style="1" hidden="1" customWidth="1"/>
    <col min="3" max="3" width="12.85546875" style="1" customWidth="1"/>
    <col min="4" max="4" width="68.42578125" style="1" customWidth="1"/>
    <col min="5" max="5" width="13.5703125" style="1" bestFit="1" customWidth="1"/>
    <col min="6" max="6" width="4.42578125" style="26" customWidth="1"/>
    <col min="7" max="16384" width="9.140625" style="1" hidden="1"/>
  </cols>
  <sheetData>
    <row r="1" spans="1:5" x14ac:dyDescent="0.25">
      <c r="C1" s="61" t="s">
        <v>735</v>
      </c>
      <c r="E1" s="27"/>
    </row>
    <row r="2" spans="1:5" customFormat="1" x14ac:dyDescent="0.25"/>
    <row r="3" spans="1:5" x14ac:dyDescent="0.25">
      <c r="C3" s="96" t="s">
        <v>1316</v>
      </c>
      <c r="D3" s="95" t="s">
        <v>1029</v>
      </c>
    </row>
    <row r="4" spans="1:5" x14ac:dyDescent="0.25">
      <c r="C4" s="97"/>
      <c r="D4" s="95"/>
    </row>
    <row r="5" spans="1:5" x14ac:dyDescent="0.25">
      <c r="C5" s="1" t="s">
        <v>1315</v>
      </c>
      <c r="D5" s="23">
        <f>INDEX(drop_regnr_inst,MATCH(D3,Drop_inst,0))</f>
        <v>20009</v>
      </c>
    </row>
    <row r="6" spans="1:5" customFormat="1" x14ac:dyDescent="0.25"/>
    <row r="7" spans="1:5" ht="35.25" customHeight="1" x14ac:dyDescent="0.25">
      <c r="A7" s="1" t="s">
        <v>1243</v>
      </c>
      <c r="C7" s="93" t="s">
        <v>1301</v>
      </c>
      <c r="D7" s="86"/>
      <c r="E7" s="94"/>
    </row>
    <row r="8" spans="1:5" ht="38.25" x14ac:dyDescent="0.25">
      <c r="A8" s="4" t="s">
        <v>31</v>
      </c>
      <c r="B8" s="4"/>
      <c r="C8" s="28"/>
      <c r="D8" s="6"/>
      <c r="E8" s="29" t="s">
        <v>667</v>
      </c>
    </row>
    <row r="9" spans="1:5" x14ac:dyDescent="0.25">
      <c r="A9" s="8" t="s">
        <v>32</v>
      </c>
      <c r="B9" s="8" t="str">
        <f>$A$7&amp;"_"&amp;A9&amp;"_RY"</f>
        <v>Res_Rind_RY</v>
      </c>
      <c r="C9" s="30" t="s">
        <v>0</v>
      </c>
      <c r="D9" s="9" t="s">
        <v>14</v>
      </c>
      <c r="E9" s="31">
        <f>INDEX(data_inst,MATCH($D$5,regnr_inst,0),MATCH(B9,variabel_inst,0))</f>
        <v>7877683</v>
      </c>
    </row>
    <row r="10" spans="1:5" x14ac:dyDescent="0.25">
      <c r="A10" s="8" t="s">
        <v>33</v>
      </c>
      <c r="B10" s="8" t="str">
        <f t="shared" ref="B10:B26" si="0">$A$7&amp;"_"&amp;A10&amp;"_RY"</f>
        <v>Res_Rudg_RY</v>
      </c>
      <c r="C10" s="30" t="s">
        <v>1</v>
      </c>
      <c r="D10" s="9" t="s">
        <v>15</v>
      </c>
      <c r="E10" s="31">
        <f t="shared" ref="E10:E26" si="1">INDEX(data_inst,MATCH($D$5,regnr_inst,0),MATCH(B10,variabel_inst,0))</f>
        <v>4360970</v>
      </c>
    </row>
    <row r="11" spans="1:5" x14ac:dyDescent="0.25">
      <c r="A11" s="8" t="s">
        <v>605</v>
      </c>
      <c r="B11" s="8" t="str">
        <f t="shared" si="0"/>
        <v>Res_TotR_RY</v>
      </c>
      <c r="C11" s="30"/>
      <c r="D11" s="11" t="s">
        <v>16</v>
      </c>
      <c r="E11" s="31">
        <f t="shared" si="1"/>
        <v>3516713</v>
      </c>
    </row>
    <row r="12" spans="1:5" x14ac:dyDescent="0.25">
      <c r="A12" s="8" t="s">
        <v>34</v>
      </c>
      <c r="B12" s="8" t="str">
        <f t="shared" si="0"/>
        <v>Res_UdAk_RY</v>
      </c>
      <c r="C12" s="30" t="s">
        <v>2</v>
      </c>
      <c r="D12" s="9" t="s">
        <v>17</v>
      </c>
      <c r="E12" s="31">
        <f t="shared" si="1"/>
        <v>0</v>
      </c>
    </row>
    <row r="13" spans="1:5" x14ac:dyDescent="0.25">
      <c r="A13" s="8" t="s">
        <v>606</v>
      </c>
      <c r="B13" s="8" t="str">
        <f t="shared" si="0"/>
        <v>Res_GPi_RY</v>
      </c>
      <c r="C13" s="30" t="s">
        <v>3</v>
      </c>
      <c r="D13" s="9" t="s">
        <v>18</v>
      </c>
      <c r="E13" s="31">
        <f t="shared" si="1"/>
        <v>633223</v>
      </c>
    </row>
    <row r="14" spans="1:5" x14ac:dyDescent="0.25">
      <c r="A14" s="8" t="s">
        <v>607</v>
      </c>
      <c r="B14" s="8" t="str">
        <f t="shared" si="0"/>
        <v>Res_GPu_RY</v>
      </c>
      <c r="C14" s="30" t="s">
        <v>4</v>
      </c>
      <c r="D14" s="9" t="s">
        <v>19</v>
      </c>
      <c r="E14" s="31">
        <f t="shared" si="1"/>
        <v>1309855</v>
      </c>
    </row>
    <row r="15" spans="1:5" x14ac:dyDescent="0.25">
      <c r="A15" s="8" t="s">
        <v>608</v>
      </c>
      <c r="B15" s="8" t="str">
        <f t="shared" si="0"/>
        <v>Res_RGTot_RY</v>
      </c>
      <c r="C15" s="30"/>
      <c r="D15" s="11" t="s">
        <v>20</v>
      </c>
      <c r="E15" s="31">
        <f t="shared" si="1"/>
        <v>2840081</v>
      </c>
    </row>
    <row r="16" spans="1:5" x14ac:dyDescent="0.25">
      <c r="A16" s="8" t="s">
        <v>35</v>
      </c>
      <c r="B16" s="8" t="str">
        <f t="shared" si="0"/>
        <v>Res_Kreg_RY</v>
      </c>
      <c r="C16" s="30" t="s">
        <v>5</v>
      </c>
      <c r="D16" s="9" t="s">
        <v>21</v>
      </c>
      <c r="E16" s="31">
        <f t="shared" si="1"/>
        <v>-17010</v>
      </c>
    </row>
    <row r="17" spans="1:5" x14ac:dyDescent="0.25">
      <c r="A17" s="8" t="s">
        <v>609</v>
      </c>
      <c r="B17" s="8" t="str">
        <f t="shared" si="0"/>
        <v>Res_Xdi_RY</v>
      </c>
      <c r="C17" s="30" t="s">
        <v>6</v>
      </c>
      <c r="D17" s="9" t="s">
        <v>22</v>
      </c>
      <c r="E17" s="31">
        <f t="shared" si="1"/>
        <v>3756</v>
      </c>
    </row>
    <row r="18" spans="1:5" x14ac:dyDescent="0.25">
      <c r="A18" s="8" t="s">
        <v>610</v>
      </c>
      <c r="B18" s="8" t="str">
        <f t="shared" si="0"/>
        <v>Res_UPa_RY</v>
      </c>
      <c r="C18" s="30" t="s">
        <v>7</v>
      </c>
      <c r="D18" s="9" t="s">
        <v>23</v>
      </c>
      <c r="E18" s="31">
        <f t="shared" si="1"/>
        <v>1424168</v>
      </c>
    </row>
    <row r="19" spans="1:5" x14ac:dyDescent="0.25">
      <c r="A19" s="8" t="s">
        <v>36</v>
      </c>
      <c r="B19" s="8" t="str">
        <f t="shared" si="0"/>
        <v>Res_ImMa_RY</v>
      </c>
      <c r="C19" s="30" t="s">
        <v>8</v>
      </c>
      <c r="D19" s="9" t="s">
        <v>24</v>
      </c>
      <c r="E19" s="31">
        <f t="shared" si="1"/>
        <v>47</v>
      </c>
    </row>
    <row r="20" spans="1:5" x14ac:dyDescent="0.25">
      <c r="A20" s="8" t="s">
        <v>611</v>
      </c>
      <c r="B20" s="8" t="str">
        <f t="shared" si="0"/>
        <v>Res_Xdu_RY</v>
      </c>
      <c r="C20" s="30" t="s">
        <v>9</v>
      </c>
      <c r="D20" s="9" t="s">
        <v>25</v>
      </c>
      <c r="E20" s="31">
        <f t="shared" si="1"/>
        <v>0</v>
      </c>
    </row>
    <row r="21" spans="1:5" x14ac:dyDescent="0.25">
      <c r="A21" s="8" t="s">
        <v>612</v>
      </c>
      <c r="B21" s="8" t="str">
        <f t="shared" si="0"/>
        <v>Res_UGn_RY</v>
      </c>
      <c r="C21" s="30" t="s">
        <v>10</v>
      </c>
      <c r="D21" s="9" t="s">
        <v>26</v>
      </c>
      <c r="E21" s="31">
        <f t="shared" si="1"/>
        <v>26809</v>
      </c>
    </row>
    <row r="22" spans="1:5" x14ac:dyDescent="0.25">
      <c r="A22" s="8" t="s">
        <v>613</v>
      </c>
      <c r="B22" s="8" t="str">
        <f t="shared" si="0"/>
        <v>Res_Rat_RY</v>
      </c>
      <c r="C22" s="30" t="s">
        <v>11</v>
      </c>
      <c r="D22" s="9" t="s">
        <v>27</v>
      </c>
      <c r="E22" s="31">
        <f t="shared" si="1"/>
        <v>1435</v>
      </c>
    </row>
    <row r="23" spans="1:5" x14ac:dyDescent="0.25">
      <c r="A23" s="8" t="s">
        <v>614</v>
      </c>
      <c r="B23" s="8" t="str">
        <f t="shared" si="0"/>
        <v>Res_Raa_RY</v>
      </c>
      <c r="C23" s="30" t="s">
        <v>12</v>
      </c>
      <c r="D23" s="9" t="s">
        <v>28</v>
      </c>
      <c r="E23" s="31">
        <f t="shared" si="1"/>
        <v>0</v>
      </c>
    </row>
    <row r="24" spans="1:5" x14ac:dyDescent="0.25">
      <c r="A24" s="8" t="s">
        <v>615</v>
      </c>
      <c r="B24" s="8" t="str">
        <f t="shared" si="0"/>
        <v>Res_RfS_RY</v>
      </c>
      <c r="C24" s="30"/>
      <c r="D24" s="11" t="s">
        <v>29</v>
      </c>
      <c r="E24" s="31">
        <f t="shared" si="1"/>
        <v>1377238</v>
      </c>
    </row>
    <row r="25" spans="1:5" x14ac:dyDescent="0.25">
      <c r="A25" s="8" t="s">
        <v>30</v>
      </c>
      <c r="B25" s="8" t="str">
        <f t="shared" si="0"/>
        <v>Res_Skat_RY</v>
      </c>
      <c r="C25" s="30" t="s">
        <v>13</v>
      </c>
      <c r="D25" s="9" t="s">
        <v>30</v>
      </c>
      <c r="E25" s="31">
        <f t="shared" si="1"/>
        <v>302434</v>
      </c>
    </row>
    <row r="26" spans="1:5" x14ac:dyDescent="0.25">
      <c r="A26" s="8" t="s">
        <v>616</v>
      </c>
      <c r="B26" s="8" t="str">
        <f t="shared" si="0"/>
        <v>Res_RP_RY</v>
      </c>
      <c r="C26" s="32"/>
      <c r="D26" s="33" t="s">
        <v>501</v>
      </c>
      <c r="E26" s="31">
        <f t="shared" si="1"/>
        <v>1074804</v>
      </c>
    </row>
    <row r="27" spans="1:5" x14ac:dyDescent="0.25">
      <c r="C27" s="26"/>
      <c r="D27" s="26"/>
    </row>
  </sheetData>
  <mergeCells count="3">
    <mergeCell ref="C7:E7"/>
    <mergeCell ref="D3:D4"/>
    <mergeCell ref="C3:C4"/>
  </mergeCells>
  <dataValidations count="1">
    <dataValidation type="list" showInputMessage="1" showErrorMessage="1" sqref="D3:D4" xr:uid="{00000000-0002-0000-1300-000000000000}">
      <formula1>Drop_inst</formula1>
    </dataValidation>
  </dataValidations>
  <hyperlinks>
    <hyperlink ref="C1" location="Indhold!H2" display="Tilbage til indholdsfortegnelsen" xr:uid="{00000000-0004-0000-13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2"/>
  </sheetPr>
  <dimension ref="A1:G76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6" style="1" hidden="1" customWidth="1"/>
    <col min="2" max="2" width="18" style="1" hidden="1" customWidth="1"/>
    <col min="3" max="3" width="13.42578125" style="1" customWidth="1"/>
    <col min="4" max="4" width="7.42578125" style="1" customWidth="1"/>
    <col min="5" max="5" width="91" style="1" customWidth="1"/>
    <col min="6" max="6" width="17" style="1" customWidth="1"/>
    <col min="7" max="7" width="9.140625" style="1" customWidth="1"/>
    <col min="8" max="16384" width="9.140625" style="1" hidden="1"/>
  </cols>
  <sheetData>
    <row r="1" spans="1:6" x14ac:dyDescent="0.25">
      <c r="C1" s="2" t="s">
        <v>735</v>
      </c>
    </row>
    <row r="2" spans="1:6" customFormat="1" x14ac:dyDescent="0.25"/>
    <row r="3" spans="1:6" x14ac:dyDescent="0.25">
      <c r="C3" s="98" t="s">
        <v>1316</v>
      </c>
      <c r="D3" s="95" t="s">
        <v>1798</v>
      </c>
      <c r="E3" s="95"/>
    </row>
    <row r="4" spans="1:6" x14ac:dyDescent="0.25">
      <c r="C4" s="99"/>
      <c r="D4" s="95"/>
      <c r="E4" s="95"/>
    </row>
    <row r="5" spans="1:6" x14ac:dyDescent="0.25">
      <c r="C5" s="1" t="s">
        <v>1315</v>
      </c>
      <c r="D5" s="23">
        <f>INDEX(drop_regnr_inst,MATCH(D3,Drop_inst,0))</f>
        <v>20003</v>
      </c>
    </row>
    <row r="6" spans="1:6" x14ac:dyDescent="0.25">
      <c r="C6" s="3"/>
      <c r="D6" s="23"/>
    </row>
    <row r="7" spans="1:6" ht="35.25" customHeight="1" x14ac:dyDescent="0.25">
      <c r="A7" s="1" t="s">
        <v>1292</v>
      </c>
      <c r="C7" s="68" t="s">
        <v>1302</v>
      </c>
      <c r="D7" s="68"/>
      <c r="E7" s="68"/>
      <c r="F7" s="68"/>
    </row>
    <row r="8" spans="1:6" ht="30" customHeight="1" x14ac:dyDescent="0.25">
      <c r="C8" s="9"/>
      <c r="D8" s="9"/>
      <c r="E8" s="11"/>
      <c r="F8" s="7" t="s">
        <v>603</v>
      </c>
    </row>
    <row r="9" spans="1:6" ht="30" customHeight="1" x14ac:dyDescent="0.25">
      <c r="C9" s="9"/>
      <c r="D9" s="9"/>
      <c r="E9" s="11" t="s">
        <v>44</v>
      </c>
      <c r="F9" s="7"/>
    </row>
    <row r="10" spans="1:6" x14ac:dyDescent="0.25">
      <c r="A10" s="1" t="s">
        <v>617</v>
      </c>
      <c r="B10" s="1" t="str">
        <f>$A$7&amp;"_BO_"&amp;A10</f>
        <v>bal_BO_Akac</v>
      </c>
      <c r="C10" s="9" t="s">
        <v>0</v>
      </c>
      <c r="D10" s="9"/>
      <c r="E10" s="9" t="s">
        <v>45</v>
      </c>
      <c r="F10" s="31">
        <f t="shared" ref="F10:F31" si="0">INDEX(data_inst,MATCH($D$5,regnr_inst,0),MATCH(B10,variabel_inst,0))</f>
        <v>11334596</v>
      </c>
    </row>
    <row r="11" spans="1:6" x14ac:dyDescent="0.25">
      <c r="A11" s="1" t="s">
        <v>618</v>
      </c>
      <c r="B11" s="1" t="str">
        <f t="shared" ref="B11:B74" si="1">$A$7&amp;"_BO_"&amp;A11</f>
        <v>bal_BO_Agb</v>
      </c>
      <c r="C11" s="9" t="s">
        <v>1</v>
      </c>
      <c r="D11" s="9"/>
      <c r="E11" s="9" t="s">
        <v>46</v>
      </c>
      <c r="F11" s="31">
        <f t="shared" si="0"/>
        <v>0</v>
      </c>
    </row>
    <row r="12" spans="1:6" x14ac:dyDescent="0.25">
      <c r="A12" s="1" t="s">
        <v>471</v>
      </c>
      <c r="B12" s="1" t="str">
        <f t="shared" si="1"/>
        <v>bal_BO_Atkc</v>
      </c>
      <c r="C12" s="9" t="s">
        <v>2</v>
      </c>
      <c r="D12" s="9"/>
      <c r="E12" s="9" t="s">
        <v>47</v>
      </c>
      <c r="F12" s="31">
        <f t="shared" si="0"/>
        <v>854052</v>
      </c>
    </row>
    <row r="13" spans="1:6" x14ac:dyDescent="0.25">
      <c r="A13" s="1" t="s">
        <v>472</v>
      </c>
      <c r="B13" s="1" t="str">
        <f t="shared" si="1"/>
        <v>bal_BO_Autd</v>
      </c>
      <c r="C13" s="9" t="s">
        <v>3</v>
      </c>
      <c r="D13" s="9"/>
      <c r="E13" s="9" t="s">
        <v>48</v>
      </c>
      <c r="F13" s="31">
        <f t="shared" si="0"/>
        <v>333727908</v>
      </c>
    </row>
    <row r="14" spans="1:6" x14ac:dyDescent="0.25">
      <c r="A14" s="1" t="s">
        <v>473</v>
      </c>
      <c r="B14" s="1" t="str">
        <f t="shared" si="1"/>
        <v>bal_BO_Auta</v>
      </c>
      <c r="C14" s="9" t="s">
        <v>4</v>
      </c>
      <c r="D14" s="9"/>
      <c r="E14" s="9" t="s">
        <v>49</v>
      </c>
      <c r="F14" s="31">
        <f t="shared" si="0"/>
        <v>0</v>
      </c>
    </row>
    <row r="15" spans="1:6" x14ac:dyDescent="0.25">
      <c r="A15" s="1" t="s">
        <v>474</v>
      </c>
      <c r="B15" s="1" t="str">
        <f t="shared" si="1"/>
        <v>bal_BO_Aod</v>
      </c>
      <c r="C15" s="9" t="s">
        <v>5</v>
      </c>
      <c r="D15" s="9"/>
      <c r="E15" s="9" t="s">
        <v>50</v>
      </c>
      <c r="F15" s="31">
        <f t="shared" si="0"/>
        <v>12667532</v>
      </c>
    </row>
    <row r="16" spans="1:6" x14ac:dyDescent="0.25">
      <c r="A16" s="1" t="s">
        <v>475</v>
      </c>
      <c r="B16" s="1" t="str">
        <f t="shared" si="1"/>
        <v>bal_BO_Aoa</v>
      </c>
      <c r="C16" s="9" t="s">
        <v>6</v>
      </c>
      <c r="D16" s="9"/>
      <c r="E16" s="9" t="s">
        <v>51</v>
      </c>
      <c r="F16" s="31">
        <f t="shared" si="0"/>
        <v>0</v>
      </c>
    </row>
    <row r="17" spans="1:6" x14ac:dyDescent="0.25">
      <c r="A17" s="1" t="s">
        <v>619</v>
      </c>
      <c r="B17" s="1" t="str">
        <f t="shared" si="1"/>
        <v>bal_BO_Aak</v>
      </c>
      <c r="C17" s="9" t="s">
        <v>7</v>
      </c>
      <c r="D17" s="9"/>
      <c r="E17" s="9" t="s">
        <v>52</v>
      </c>
      <c r="F17" s="31">
        <f t="shared" si="0"/>
        <v>59957</v>
      </c>
    </row>
    <row r="18" spans="1:6" x14ac:dyDescent="0.25">
      <c r="A18" s="1" t="s">
        <v>620</v>
      </c>
      <c r="B18" s="1" t="str">
        <f t="shared" si="1"/>
        <v>bal_BO_Akav</v>
      </c>
      <c r="C18" s="9" t="s">
        <v>8</v>
      </c>
      <c r="D18" s="9"/>
      <c r="E18" s="9" t="s">
        <v>53</v>
      </c>
      <c r="F18" s="31">
        <f t="shared" si="0"/>
        <v>0</v>
      </c>
    </row>
    <row r="19" spans="1:6" x14ac:dyDescent="0.25">
      <c r="A19" s="1" t="s">
        <v>621</v>
      </c>
      <c r="B19" s="1" t="str">
        <f t="shared" si="1"/>
        <v>bal_BO_Aktv</v>
      </c>
      <c r="C19" s="9" t="s">
        <v>9</v>
      </c>
      <c r="D19" s="9"/>
      <c r="E19" s="9" t="s">
        <v>54</v>
      </c>
      <c r="F19" s="31">
        <f t="shared" si="0"/>
        <v>0</v>
      </c>
    </row>
    <row r="20" spans="1:6" x14ac:dyDescent="0.25">
      <c r="A20" s="1" t="s">
        <v>622</v>
      </c>
      <c r="B20" s="1" t="str">
        <f t="shared" si="1"/>
        <v>bal_BO_Aatp</v>
      </c>
      <c r="C20" s="9" t="s">
        <v>10</v>
      </c>
      <c r="D20" s="9"/>
      <c r="E20" s="9" t="s">
        <v>55</v>
      </c>
      <c r="F20" s="31">
        <f t="shared" si="0"/>
        <v>0</v>
      </c>
    </row>
    <row r="21" spans="1:6" x14ac:dyDescent="0.25">
      <c r="A21" s="1" t="s">
        <v>623</v>
      </c>
      <c r="B21" s="1" t="str">
        <f t="shared" si="1"/>
        <v>bal_BO_Aia</v>
      </c>
      <c r="C21" s="9" t="s">
        <v>11</v>
      </c>
      <c r="D21" s="9"/>
      <c r="E21" s="9" t="s">
        <v>56</v>
      </c>
      <c r="F21" s="31">
        <f t="shared" si="0"/>
        <v>0</v>
      </c>
    </row>
    <row r="22" spans="1:6" x14ac:dyDescent="0.25">
      <c r="A22" s="1" t="s">
        <v>706</v>
      </c>
      <c r="B22" s="1" t="str">
        <f t="shared" si="1"/>
        <v>bal_BO_AgbTot</v>
      </c>
      <c r="C22" s="9" t="s">
        <v>12</v>
      </c>
      <c r="D22" s="9"/>
      <c r="E22" s="9" t="s">
        <v>57</v>
      </c>
      <c r="F22" s="31">
        <f t="shared" si="0"/>
        <v>0</v>
      </c>
    </row>
    <row r="23" spans="1:6" x14ac:dyDescent="0.25">
      <c r="A23" s="1" t="s">
        <v>624</v>
      </c>
      <c r="B23" s="1" t="str">
        <f t="shared" si="1"/>
        <v>bal_BO_Aie</v>
      </c>
      <c r="C23" s="9"/>
      <c r="D23" s="9" t="s">
        <v>682</v>
      </c>
      <c r="E23" s="9" t="s">
        <v>58</v>
      </c>
      <c r="F23" s="31">
        <f t="shared" si="0"/>
        <v>0</v>
      </c>
    </row>
    <row r="24" spans="1:6" x14ac:dyDescent="0.25">
      <c r="A24" s="1" t="s">
        <v>625</v>
      </c>
      <c r="B24" s="1" t="str">
        <f t="shared" si="1"/>
        <v>bal_BO_Ade</v>
      </c>
      <c r="C24" s="9"/>
      <c r="D24" s="9" t="s">
        <v>683</v>
      </c>
      <c r="E24" s="9" t="s">
        <v>59</v>
      </c>
      <c r="F24" s="31">
        <f t="shared" si="0"/>
        <v>0</v>
      </c>
    </row>
    <row r="25" spans="1:6" x14ac:dyDescent="0.25">
      <c r="A25" s="1" t="s">
        <v>626</v>
      </c>
      <c r="B25" s="1" t="str">
        <f t="shared" si="1"/>
        <v>bal_BO_Axma</v>
      </c>
      <c r="C25" s="9" t="s">
        <v>13</v>
      </c>
      <c r="D25" s="9"/>
      <c r="E25" s="9" t="s">
        <v>60</v>
      </c>
      <c r="F25" s="31">
        <f t="shared" si="0"/>
        <v>0</v>
      </c>
    </row>
    <row r="26" spans="1:6" x14ac:dyDescent="0.25">
      <c r="A26" s="1" t="s">
        <v>627</v>
      </c>
      <c r="B26" s="1" t="str">
        <f t="shared" si="1"/>
        <v>bal_BO_Aas</v>
      </c>
      <c r="C26" s="9" t="s">
        <v>39</v>
      </c>
      <c r="D26" s="9"/>
      <c r="E26" s="9" t="s">
        <v>61</v>
      </c>
      <c r="F26" s="31">
        <f t="shared" si="0"/>
        <v>0</v>
      </c>
    </row>
    <row r="27" spans="1:6" x14ac:dyDescent="0.25">
      <c r="A27" s="1" t="s">
        <v>630</v>
      </c>
      <c r="B27" s="1" t="str">
        <f t="shared" si="1"/>
        <v>bal_BO_Aus</v>
      </c>
      <c r="C27" s="9" t="s">
        <v>40</v>
      </c>
      <c r="D27" s="9"/>
      <c r="E27" s="9" t="s">
        <v>62</v>
      </c>
      <c r="F27" s="31">
        <f t="shared" si="0"/>
        <v>2884</v>
      </c>
    </row>
    <row r="28" spans="1:6" x14ac:dyDescent="0.25">
      <c r="A28" s="1" t="s">
        <v>628</v>
      </c>
      <c r="B28" s="1" t="str">
        <f t="shared" si="1"/>
        <v>bal_BO_Aamb</v>
      </c>
      <c r="C28" s="9" t="s">
        <v>41</v>
      </c>
      <c r="D28" s="9"/>
      <c r="E28" s="9" t="s">
        <v>63</v>
      </c>
      <c r="F28" s="31">
        <f t="shared" si="0"/>
        <v>40821</v>
      </c>
    </row>
    <row r="29" spans="1:6" x14ac:dyDescent="0.25">
      <c r="A29" s="1" t="s">
        <v>629</v>
      </c>
      <c r="B29" s="1" t="str">
        <f t="shared" si="1"/>
        <v>bal_BO_Axa</v>
      </c>
      <c r="C29" s="9" t="s">
        <v>42</v>
      </c>
      <c r="D29" s="9"/>
      <c r="E29" s="9" t="s">
        <v>64</v>
      </c>
      <c r="F29" s="31">
        <f t="shared" si="0"/>
        <v>923404</v>
      </c>
    </row>
    <row r="30" spans="1:6" x14ac:dyDescent="0.25">
      <c r="A30" s="1" t="s">
        <v>631</v>
      </c>
      <c r="B30" s="1" t="str">
        <f t="shared" si="1"/>
        <v>bal_BO_Apap</v>
      </c>
      <c r="C30" s="9" t="s">
        <v>43</v>
      </c>
      <c r="D30" s="9"/>
      <c r="E30" s="9" t="s">
        <v>65</v>
      </c>
      <c r="F30" s="31">
        <f t="shared" si="0"/>
        <v>10251</v>
      </c>
    </row>
    <row r="31" spans="1:6" x14ac:dyDescent="0.25">
      <c r="A31" s="1" t="s">
        <v>476</v>
      </c>
      <c r="B31" s="1" t="str">
        <f t="shared" si="1"/>
        <v>bal_BO_ATot</v>
      </c>
      <c r="C31" s="9"/>
      <c r="D31" s="9"/>
      <c r="E31" s="11" t="s">
        <v>66</v>
      </c>
      <c r="F31" s="31">
        <f t="shared" si="0"/>
        <v>359621405</v>
      </c>
    </row>
    <row r="32" spans="1:6" x14ac:dyDescent="0.25">
      <c r="B32" s="1" t="str">
        <f t="shared" si="1"/>
        <v>bal_BO_</v>
      </c>
      <c r="C32" s="9"/>
      <c r="D32" s="9"/>
      <c r="E32" s="9"/>
      <c r="F32" s="12"/>
    </row>
    <row r="33" spans="1:6" x14ac:dyDescent="0.25">
      <c r="B33" s="1" t="str">
        <f t="shared" si="1"/>
        <v>bal_BO_</v>
      </c>
      <c r="C33" s="9"/>
      <c r="D33" s="9"/>
      <c r="E33" s="11" t="s">
        <v>67</v>
      </c>
      <c r="F33" s="12"/>
    </row>
    <row r="34" spans="1:6" x14ac:dyDescent="0.25">
      <c r="B34" s="1" t="str">
        <f t="shared" si="1"/>
        <v>bal_BO_</v>
      </c>
      <c r="C34" s="9"/>
      <c r="D34" s="9"/>
      <c r="E34" s="9"/>
      <c r="F34" s="12"/>
    </row>
    <row r="35" spans="1:6" x14ac:dyDescent="0.25">
      <c r="B35" s="1" t="str">
        <f t="shared" si="1"/>
        <v>bal_BO_</v>
      </c>
      <c r="C35" s="9"/>
      <c r="D35" s="9"/>
      <c r="E35" s="11" t="s">
        <v>68</v>
      </c>
      <c r="F35" s="12"/>
    </row>
    <row r="36" spans="1:6" x14ac:dyDescent="0.25">
      <c r="A36" s="1" t="s">
        <v>633</v>
      </c>
      <c r="B36" s="1" t="str">
        <f t="shared" si="1"/>
        <v>bal_BO_PGkc</v>
      </c>
      <c r="C36" s="9" t="s">
        <v>0</v>
      </c>
      <c r="D36" s="9"/>
      <c r="E36" s="9" t="s">
        <v>69</v>
      </c>
      <c r="F36" s="31">
        <f t="shared" ref="F36:F46" si="2">INDEX(data_inst,MATCH($D$5,regnr_inst,0),MATCH(B36,variabel_inst,0))</f>
        <v>415794</v>
      </c>
    </row>
    <row r="37" spans="1:6" x14ac:dyDescent="0.25">
      <c r="A37" s="1" t="s">
        <v>634</v>
      </c>
      <c r="B37" s="1" t="str">
        <f t="shared" si="1"/>
        <v>bal_BO_PGiag</v>
      </c>
      <c r="C37" s="9" t="s">
        <v>1</v>
      </c>
      <c r="D37" s="9"/>
      <c r="E37" s="9" t="s">
        <v>70</v>
      </c>
      <c r="F37" s="31">
        <f t="shared" si="2"/>
        <v>0</v>
      </c>
    </row>
    <row r="38" spans="1:6" x14ac:dyDescent="0.25">
      <c r="A38" s="1" t="s">
        <v>635</v>
      </c>
      <c r="B38" s="1" t="str">
        <f t="shared" si="1"/>
        <v>bal_BO_PGip</v>
      </c>
      <c r="C38" s="9" t="s">
        <v>2</v>
      </c>
      <c r="D38" s="9"/>
      <c r="E38" s="9" t="s">
        <v>71</v>
      </c>
      <c r="F38" s="31">
        <f t="shared" si="2"/>
        <v>0</v>
      </c>
    </row>
    <row r="39" spans="1:6" x14ac:dyDescent="0.25">
      <c r="A39" s="1" t="s">
        <v>636</v>
      </c>
      <c r="B39" s="1" t="str">
        <f t="shared" si="1"/>
        <v>bal_BO_PGuod</v>
      </c>
      <c r="C39" s="9" t="s">
        <v>3</v>
      </c>
      <c r="D39" s="9"/>
      <c r="E39" s="9" t="s">
        <v>72</v>
      </c>
      <c r="F39" s="31">
        <f t="shared" si="2"/>
        <v>329528755</v>
      </c>
    </row>
    <row r="40" spans="1:6" x14ac:dyDescent="0.25">
      <c r="A40" s="1" t="s">
        <v>637</v>
      </c>
      <c r="B40" s="1" t="str">
        <f t="shared" si="1"/>
        <v>bal_BO_PGuoa</v>
      </c>
      <c r="C40" s="9" t="s">
        <v>4</v>
      </c>
      <c r="D40" s="9"/>
      <c r="E40" s="9" t="s">
        <v>73</v>
      </c>
      <c r="F40" s="31">
        <f t="shared" si="2"/>
        <v>750000</v>
      </c>
    </row>
    <row r="41" spans="1:6" x14ac:dyDescent="0.25">
      <c r="A41" s="1" t="s">
        <v>638</v>
      </c>
      <c r="B41" s="1" t="str">
        <f t="shared" si="1"/>
        <v>bal_BO_PGxfd</v>
      </c>
      <c r="C41" s="9" t="s">
        <v>5</v>
      </c>
      <c r="D41" s="9"/>
      <c r="E41" s="9" t="s">
        <v>74</v>
      </c>
      <c r="F41" s="31">
        <f t="shared" si="2"/>
        <v>0</v>
      </c>
    </row>
    <row r="42" spans="1:6" x14ac:dyDescent="0.25">
      <c r="A42" s="1" t="s">
        <v>639</v>
      </c>
      <c r="B42" s="1" t="str">
        <f t="shared" si="1"/>
        <v>bal_BO_PGas</v>
      </c>
      <c r="C42" s="9" t="s">
        <v>6</v>
      </c>
      <c r="D42" s="9"/>
      <c r="E42" s="9" t="s">
        <v>75</v>
      </c>
      <c r="F42" s="31">
        <f t="shared" si="2"/>
        <v>364765</v>
      </c>
    </row>
    <row r="43" spans="1:6" x14ac:dyDescent="0.25">
      <c r="A43" s="1" t="s">
        <v>640</v>
      </c>
      <c r="B43" s="1" t="str">
        <f t="shared" si="1"/>
        <v>bal_BO_PGmof</v>
      </c>
      <c r="C43" s="9" t="s">
        <v>7</v>
      </c>
      <c r="D43" s="9"/>
      <c r="E43" s="9" t="s">
        <v>76</v>
      </c>
      <c r="F43" s="31">
        <f t="shared" si="2"/>
        <v>0</v>
      </c>
    </row>
    <row r="44" spans="1:6" x14ac:dyDescent="0.25">
      <c r="A44" s="1" t="s">
        <v>641</v>
      </c>
      <c r="B44" s="1" t="str">
        <f t="shared" si="1"/>
        <v>bal_BO_PGxap</v>
      </c>
      <c r="C44" s="9" t="s">
        <v>8</v>
      </c>
      <c r="D44" s="9"/>
      <c r="E44" s="9" t="s">
        <v>77</v>
      </c>
      <c r="F44" s="31">
        <f t="shared" si="2"/>
        <v>6370194</v>
      </c>
    </row>
    <row r="45" spans="1:6" x14ac:dyDescent="0.25">
      <c r="A45" s="1" t="s">
        <v>642</v>
      </c>
      <c r="B45" s="1" t="str">
        <f t="shared" si="1"/>
        <v>bal_BO_PGpaf</v>
      </c>
      <c r="C45" s="9" t="s">
        <v>9</v>
      </c>
      <c r="D45" s="9"/>
      <c r="E45" s="9" t="s">
        <v>65</v>
      </c>
      <c r="F45" s="31">
        <f t="shared" si="2"/>
        <v>28469</v>
      </c>
    </row>
    <row r="46" spans="1:6" x14ac:dyDescent="0.25">
      <c r="A46" s="1" t="s">
        <v>643</v>
      </c>
      <c r="B46" s="1" t="str">
        <f t="shared" si="1"/>
        <v>bal_BO_PGTot</v>
      </c>
      <c r="C46" s="9"/>
      <c r="D46" s="9"/>
      <c r="E46" s="11" t="s">
        <v>78</v>
      </c>
      <c r="F46" s="31">
        <f t="shared" si="2"/>
        <v>337457977</v>
      </c>
    </row>
    <row r="47" spans="1:6" x14ac:dyDescent="0.25">
      <c r="B47" s="1" t="str">
        <f t="shared" si="1"/>
        <v>bal_BO_</v>
      </c>
      <c r="C47" s="9"/>
      <c r="D47" s="9"/>
      <c r="E47" s="9"/>
      <c r="F47" s="12"/>
    </row>
    <row r="48" spans="1:6" x14ac:dyDescent="0.25">
      <c r="B48" s="1" t="str">
        <f t="shared" si="1"/>
        <v>bal_BO_</v>
      </c>
      <c r="C48" s="9"/>
      <c r="D48" s="9"/>
      <c r="E48" s="11" t="s">
        <v>79</v>
      </c>
      <c r="F48" s="12"/>
    </row>
    <row r="49" spans="1:6" x14ac:dyDescent="0.25">
      <c r="A49" s="1" t="s">
        <v>644</v>
      </c>
      <c r="B49" s="1" t="str">
        <f t="shared" si="1"/>
        <v>bal_BO_PHpf</v>
      </c>
      <c r="C49" s="9" t="s">
        <v>10</v>
      </c>
      <c r="D49" s="9"/>
      <c r="E49" s="9" t="s">
        <v>80</v>
      </c>
      <c r="F49" s="31">
        <f t="shared" ref="F49:F54" si="3">INDEX(data_inst,MATCH($D$5,regnr_inst,0),MATCH(B49,variabel_inst,0))</f>
        <v>0</v>
      </c>
    </row>
    <row r="50" spans="1:6" x14ac:dyDescent="0.25">
      <c r="A50" s="1" t="s">
        <v>645</v>
      </c>
      <c r="B50" s="1" t="str">
        <f t="shared" si="1"/>
        <v>bal_BO_PHus</v>
      </c>
      <c r="C50" s="9" t="s">
        <v>11</v>
      </c>
      <c r="D50" s="9"/>
      <c r="E50" s="9" t="s">
        <v>81</v>
      </c>
      <c r="F50" s="31">
        <f t="shared" si="3"/>
        <v>0</v>
      </c>
    </row>
    <row r="51" spans="1:6" x14ac:dyDescent="0.25">
      <c r="A51" s="1" t="s">
        <v>646</v>
      </c>
      <c r="B51" s="1" t="str">
        <f t="shared" si="1"/>
        <v>bal_BO_PHrs</v>
      </c>
      <c r="C51" s="9" t="s">
        <v>12</v>
      </c>
      <c r="D51" s="9"/>
      <c r="E51" s="9" t="s">
        <v>82</v>
      </c>
      <c r="F51" s="31">
        <f t="shared" si="3"/>
        <v>0</v>
      </c>
    </row>
    <row r="52" spans="1:6" x14ac:dyDescent="0.25">
      <c r="A52" s="1" t="s">
        <v>647</v>
      </c>
      <c r="B52" s="1" t="str">
        <f t="shared" si="1"/>
        <v>bal_BO_PHtg</v>
      </c>
      <c r="C52" s="9" t="s">
        <v>13</v>
      </c>
      <c r="D52" s="9"/>
      <c r="E52" s="9" t="s">
        <v>83</v>
      </c>
      <c r="F52" s="31">
        <f t="shared" si="3"/>
        <v>0</v>
      </c>
    </row>
    <row r="53" spans="1:6" x14ac:dyDescent="0.25">
      <c r="A53" s="1" t="s">
        <v>648</v>
      </c>
      <c r="B53" s="1" t="str">
        <f t="shared" si="1"/>
        <v>bal_BO_PHxf</v>
      </c>
      <c r="C53" s="9" t="s">
        <v>39</v>
      </c>
      <c r="D53" s="9"/>
      <c r="E53" s="9" t="s">
        <v>84</v>
      </c>
      <c r="F53" s="31">
        <f t="shared" si="3"/>
        <v>4895</v>
      </c>
    </row>
    <row r="54" spans="1:6" x14ac:dyDescent="0.25">
      <c r="A54" s="1" t="s">
        <v>649</v>
      </c>
      <c r="B54" s="1" t="str">
        <f t="shared" si="1"/>
        <v>bal_BO_PHTot</v>
      </c>
      <c r="C54" s="9"/>
      <c r="D54" s="9"/>
      <c r="E54" s="11" t="s">
        <v>85</v>
      </c>
      <c r="F54" s="31">
        <f t="shared" si="3"/>
        <v>4895</v>
      </c>
    </row>
    <row r="55" spans="1:6" x14ac:dyDescent="0.25">
      <c r="B55" s="1" t="str">
        <f t="shared" si="1"/>
        <v>bal_BO_</v>
      </c>
      <c r="C55" s="9"/>
      <c r="D55" s="9"/>
      <c r="E55" s="9"/>
      <c r="F55" s="12"/>
    </row>
    <row r="56" spans="1:6" x14ac:dyDescent="0.25">
      <c r="B56" s="1" t="str">
        <f t="shared" si="1"/>
        <v>bal_BO_</v>
      </c>
      <c r="C56" s="9"/>
      <c r="D56" s="9"/>
      <c r="E56" s="11" t="s">
        <v>86</v>
      </c>
      <c r="F56" s="12"/>
    </row>
    <row r="57" spans="1:6" x14ac:dyDescent="0.25">
      <c r="A57" s="1" t="s">
        <v>632</v>
      </c>
      <c r="B57" s="1" t="str">
        <f t="shared" si="1"/>
        <v>bal_BO_Pek</v>
      </c>
      <c r="C57" s="9" t="s">
        <v>40</v>
      </c>
      <c r="D57" s="9"/>
      <c r="E57" s="9" t="s">
        <v>86</v>
      </c>
      <c r="F57" s="31">
        <f>INDEX(data_inst,MATCH($D$5,regnr_inst,0),MATCH(B57,variabel_inst,0))</f>
        <v>0</v>
      </c>
    </row>
    <row r="58" spans="1:6" x14ac:dyDescent="0.25">
      <c r="B58" s="1" t="str">
        <f t="shared" si="1"/>
        <v>bal_BO_</v>
      </c>
      <c r="C58" s="9"/>
      <c r="D58" s="9"/>
      <c r="E58" s="9"/>
      <c r="F58" s="12"/>
    </row>
    <row r="59" spans="1:6" x14ac:dyDescent="0.25">
      <c r="B59" s="1" t="str">
        <f t="shared" si="1"/>
        <v>bal_BO_</v>
      </c>
      <c r="C59" s="9"/>
      <c r="D59" s="9"/>
      <c r="E59" s="11" t="s">
        <v>87</v>
      </c>
      <c r="F59" s="12"/>
    </row>
    <row r="60" spans="1:6" x14ac:dyDescent="0.25">
      <c r="A60" s="1" t="s">
        <v>650</v>
      </c>
      <c r="B60" s="1" t="str">
        <f t="shared" si="1"/>
        <v>bal_BO_PEaag</v>
      </c>
      <c r="C60" s="9" t="s">
        <v>41</v>
      </c>
      <c r="D60" s="9"/>
      <c r="E60" s="9" t="s">
        <v>88</v>
      </c>
      <c r="F60" s="31">
        <f t="shared" ref="F60:F75" si="4">INDEX(data_inst,MATCH($D$5,regnr_inst,0),MATCH(B60,variabel_inst,0))</f>
        <v>500000</v>
      </c>
    </row>
    <row r="61" spans="1:6" x14ac:dyDescent="0.25">
      <c r="A61" s="1" t="s">
        <v>651</v>
      </c>
      <c r="B61" s="1" t="str">
        <f t="shared" si="1"/>
        <v>bal_BO_PEoe</v>
      </c>
      <c r="C61" s="9" t="s">
        <v>42</v>
      </c>
      <c r="D61" s="9"/>
      <c r="E61" s="9" t="s">
        <v>89</v>
      </c>
      <c r="F61" s="31">
        <f t="shared" si="4"/>
        <v>101842</v>
      </c>
    </row>
    <row r="62" spans="1:6" x14ac:dyDescent="0.25">
      <c r="A62" s="1" t="s">
        <v>652</v>
      </c>
      <c r="B62" s="1" t="str">
        <f t="shared" si="1"/>
        <v>bal_BO_PEav</v>
      </c>
      <c r="C62" s="9" t="s">
        <v>43</v>
      </c>
      <c r="D62" s="9"/>
      <c r="E62" s="9" t="s">
        <v>90</v>
      </c>
      <c r="F62" s="31">
        <f t="shared" si="4"/>
        <v>0</v>
      </c>
    </row>
    <row r="63" spans="1:6" x14ac:dyDescent="0.25">
      <c r="A63" s="1" t="s">
        <v>653</v>
      </c>
      <c r="B63" s="1" t="str">
        <f t="shared" si="1"/>
        <v>bal_BO_PEo</v>
      </c>
      <c r="C63" s="9"/>
      <c r="D63" s="9" t="s">
        <v>684</v>
      </c>
      <c r="E63" s="9" t="s">
        <v>91</v>
      </c>
      <c r="F63" s="31">
        <f t="shared" si="4"/>
        <v>0</v>
      </c>
    </row>
    <row r="64" spans="1:6" x14ac:dyDescent="0.25">
      <c r="A64" s="1" t="s">
        <v>654</v>
      </c>
      <c r="B64" s="1" t="str">
        <f t="shared" si="1"/>
        <v>bal_BO_PEavu</v>
      </c>
      <c r="C64" s="9"/>
      <c r="D64" s="9" t="s">
        <v>685</v>
      </c>
      <c r="E64" s="9" t="s">
        <v>92</v>
      </c>
      <c r="F64" s="31">
        <f t="shared" si="4"/>
        <v>0</v>
      </c>
    </row>
    <row r="65" spans="1:6" x14ac:dyDescent="0.25">
      <c r="A65" s="1" t="s">
        <v>655</v>
      </c>
      <c r="B65" s="1" t="str">
        <f t="shared" si="1"/>
        <v>bal_BO_PEavs</v>
      </c>
      <c r="C65" s="9"/>
      <c r="D65" s="9" t="s">
        <v>686</v>
      </c>
      <c r="E65" s="9" t="s">
        <v>93</v>
      </c>
      <c r="F65" s="31">
        <f t="shared" si="4"/>
        <v>0</v>
      </c>
    </row>
    <row r="66" spans="1:6" x14ac:dyDescent="0.25">
      <c r="A66" s="1" t="s">
        <v>656</v>
      </c>
      <c r="B66" s="1" t="str">
        <f t="shared" si="1"/>
        <v>bal_BO_PEavo</v>
      </c>
      <c r="C66" s="9"/>
      <c r="D66" s="9" t="s">
        <v>687</v>
      </c>
      <c r="E66" s="9" t="s">
        <v>94</v>
      </c>
      <c r="F66" s="31">
        <f t="shared" si="4"/>
        <v>0</v>
      </c>
    </row>
    <row r="67" spans="1:6" x14ac:dyDescent="0.25">
      <c r="A67" s="1" t="s">
        <v>657</v>
      </c>
      <c r="B67" s="1" t="str">
        <f t="shared" si="1"/>
        <v>bal_BO_PExv</v>
      </c>
      <c r="C67" s="9"/>
      <c r="D67" s="9" t="s">
        <v>688</v>
      </c>
      <c r="E67" s="9" t="s">
        <v>95</v>
      </c>
      <c r="F67" s="31">
        <f t="shared" si="4"/>
        <v>0</v>
      </c>
    </row>
    <row r="68" spans="1:6" x14ac:dyDescent="0.25">
      <c r="A68" s="1" t="s">
        <v>658</v>
      </c>
      <c r="B68" s="1" t="str">
        <f t="shared" si="1"/>
        <v>bal_BO_PExr</v>
      </c>
      <c r="C68" s="9" t="s">
        <v>103</v>
      </c>
      <c r="D68" s="9"/>
      <c r="E68" s="9" t="s">
        <v>96</v>
      </c>
      <c r="F68" s="31">
        <f t="shared" si="4"/>
        <v>20195826</v>
      </c>
    </row>
    <row r="69" spans="1:6" x14ac:dyDescent="0.25">
      <c r="A69" s="1" t="s">
        <v>659</v>
      </c>
      <c r="B69" s="1" t="str">
        <f t="shared" si="1"/>
        <v>bal_BO_PElr</v>
      </c>
      <c r="C69" s="9"/>
      <c r="D69" s="9" t="s">
        <v>689</v>
      </c>
      <c r="E69" s="9" t="s">
        <v>110</v>
      </c>
      <c r="F69" s="31">
        <f t="shared" si="4"/>
        <v>0</v>
      </c>
    </row>
    <row r="70" spans="1:6" x14ac:dyDescent="0.25">
      <c r="A70" s="1" t="s">
        <v>660</v>
      </c>
      <c r="B70" s="1" t="str">
        <f t="shared" si="1"/>
        <v>bal_BO_PEvr</v>
      </c>
      <c r="C70" s="9"/>
      <c r="D70" s="9" t="s">
        <v>690</v>
      </c>
      <c r="E70" s="9" t="s">
        <v>97</v>
      </c>
      <c r="F70" s="31">
        <f t="shared" si="4"/>
        <v>0</v>
      </c>
    </row>
    <row r="71" spans="1:6" x14ac:dyDescent="0.25">
      <c r="A71" s="1" t="s">
        <v>661</v>
      </c>
      <c r="B71" s="1" t="str">
        <f t="shared" si="1"/>
        <v>bal_BO_PErs</v>
      </c>
      <c r="C71" s="9"/>
      <c r="D71" s="9" t="s">
        <v>691</v>
      </c>
      <c r="E71" s="9" t="s">
        <v>98</v>
      </c>
      <c r="F71" s="31">
        <f t="shared" si="4"/>
        <v>21502171</v>
      </c>
    </row>
    <row r="72" spans="1:6" x14ac:dyDescent="0.25">
      <c r="A72" s="1" t="s">
        <v>662</v>
      </c>
      <c r="B72" s="1" t="str">
        <f t="shared" si="1"/>
        <v>bal_BO_PExs</v>
      </c>
      <c r="C72" s="9"/>
      <c r="D72" s="9" t="s">
        <v>692</v>
      </c>
      <c r="E72" s="9" t="s">
        <v>99</v>
      </c>
      <c r="F72" s="31">
        <f t="shared" si="4"/>
        <v>-1306345</v>
      </c>
    </row>
    <row r="73" spans="1:6" x14ac:dyDescent="0.25">
      <c r="A73" s="1" t="s">
        <v>663</v>
      </c>
      <c r="B73" s="1" t="str">
        <f t="shared" si="1"/>
        <v>bal_BO_PEou</v>
      </c>
      <c r="C73" s="9" t="s">
        <v>104</v>
      </c>
      <c r="D73" s="9"/>
      <c r="E73" s="9" t="s">
        <v>100</v>
      </c>
      <c r="F73" s="31">
        <f t="shared" si="4"/>
        <v>1360865</v>
      </c>
    </row>
    <row r="74" spans="1:6" x14ac:dyDescent="0.25">
      <c r="A74" s="1" t="s">
        <v>664</v>
      </c>
      <c r="B74" s="1" t="str">
        <f t="shared" si="1"/>
        <v>bal_BO_PEekTot</v>
      </c>
      <c r="C74" s="9"/>
      <c r="D74" s="9"/>
      <c r="E74" s="11" t="s">
        <v>101</v>
      </c>
      <c r="F74" s="31">
        <f t="shared" si="4"/>
        <v>22158533</v>
      </c>
    </row>
    <row r="75" spans="1:6" x14ac:dyDescent="0.25">
      <c r="A75" s="1" t="s">
        <v>480</v>
      </c>
      <c r="B75" s="1" t="str">
        <f t="shared" ref="B75" si="5">$A$7&amp;"_BO_"&amp;A75</f>
        <v>bal_BO_PTot</v>
      </c>
      <c r="C75" s="9"/>
      <c r="D75" s="9"/>
      <c r="E75" s="11" t="s">
        <v>102</v>
      </c>
      <c r="F75" s="31">
        <f t="shared" si="4"/>
        <v>359621405</v>
      </c>
    </row>
    <row r="76" spans="1:6" x14ac:dyDescent="0.25"/>
  </sheetData>
  <mergeCells count="3">
    <mergeCell ref="C7:F7"/>
    <mergeCell ref="D3:E4"/>
    <mergeCell ref="C3:C4"/>
  </mergeCells>
  <dataValidations count="1">
    <dataValidation type="list" allowBlank="1" showInputMessage="1" showErrorMessage="1" sqref="D3:E4" xr:uid="{00000000-0002-0000-1400-000000000000}">
      <formula1>Drop_inst</formula1>
    </dataValidation>
  </dataValidations>
  <hyperlinks>
    <hyperlink ref="C1" location="Indhold!H2" display="Tilbage til indholdsfortegnelsen" xr:uid="{00000000-0004-0000-14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rowBreaks count="1" manualBreakCount="1">
    <brk id="32" min="2" max="5" man="1"/>
  </rowBreaks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2"/>
  </sheetPr>
  <dimension ref="A1:F22"/>
  <sheetViews>
    <sheetView showGridLines="0" tabSelected="1" topLeftCell="C1" workbookViewId="0">
      <selection activeCell="D3" sqref="D3:D4"/>
    </sheetView>
  </sheetViews>
  <sheetFormatPr defaultColWidth="0" defaultRowHeight="15" zeroHeight="1" x14ac:dyDescent="0.25"/>
  <cols>
    <col min="1" max="1" width="16.42578125" style="1" hidden="1" customWidth="1"/>
    <col min="2" max="2" width="19.42578125" style="1" hidden="1" customWidth="1"/>
    <col min="3" max="3" width="12.5703125" style="1" customWidth="1"/>
    <col min="4" max="4" width="63.85546875" style="1" customWidth="1"/>
    <col min="5" max="5" width="14.42578125" style="1" customWidth="1"/>
    <col min="6" max="6" width="4.5703125" style="1" customWidth="1"/>
    <col min="7" max="16384" width="9.140625" style="1" hidden="1"/>
  </cols>
  <sheetData>
    <row r="1" spans="1:5" x14ac:dyDescent="0.25">
      <c r="C1" s="2" t="s">
        <v>735</v>
      </c>
    </row>
    <row r="2" spans="1:5" customFormat="1" x14ac:dyDescent="0.25"/>
    <row r="3" spans="1:5" x14ac:dyDescent="0.25">
      <c r="C3" s="102" t="s">
        <v>1316</v>
      </c>
      <c r="D3" s="101" t="s">
        <v>1044</v>
      </c>
      <c r="E3" s="25"/>
    </row>
    <row r="4" spans="1:5" x14ac:dyDescent="0.25">
      <c r="C4" s="103"/>
      <c r="D4" s="101"/>
      <c r="E4" s="25"/>
    </row>
    <row r="5" spans="1:5" x14ac:dyDescent="0.25">
      <c r="C5" s="1" t="s">
        <v>1315</v>
      </c>
      <c r="D5" s="23">
        <f>INDEX(drop_regnr_inst,MATCH(D3,Drop_inst,0))</f>
        <v>20001</v>
      </c>
    </row>
    <row r="6" spans="1:5" x14ac:dyDescent="0.25">
      <c r="C6" s="3"/>
      <c r="D6" s="23"/>
    </row>
    <row r="7" spans="1:5" ht="35.25" customHeight="1" x14ac:dyDescent="0.25">
      <c r="A7" s="1" t="s">
        <v>1245</v>
      </c>
      <c r="C7" s="77" t="s">
        <v>1364</v>
      </c>
      <c r="D7" s="86"/>
      <c r="E7" s="100"/>
    </row>
    <row r="8" spans="1:5" ht="30" customHeight="1" x14ac:dyDescent="0.25">
      <c r="C8" s="13"/>
      <c r="D8" s="14"/>
      <c r="E8" s="7" t="s">
        <v>603</v>
      </c>
    </row>
    <row r="9" spans="1:5" ht="14.25" customHeight="1" x14ac:dyDescent="0.25">
      <c r="C9" s="13"/>
      <c r="D9" s="14" t="s">
        <v>423</v>
      </c>
      <c r="E9" s="7"/>
    </row>
    <row r="10" spans="1:5" x14ac:dyDescent="0.25">
      <c r="A10" s="1" t="s">
        <v>439</v>
      </c>
      <c r="B10" s="1" t="str">
        <f t="shared" ref="B10:B21" si="0">$A$7&amp;"_Evf_"&amp;A10</f>
        <v>NoEf_Evf_EvFg</v>
      </c>
      <c r="C10" s="13" t="s">
        <v>425</v>
      </c>
      <c r="D10" s="13" t="s">
        <v>428</v>
      </c>
      <c r="E10" s="31">
        <f>INDEX(data_inst,MATCH($D$5,regnr_inst,0),MATCH(B10,variabel_inst,0))</f>
        <v>0</v>
      </c>
    </row>
    <row r="11" spans="1:5" x14ac:dyDescent="0.25">
      <c r="A11" s="1" t="s">
        <v>440</v>
      </c>
      <c r="B11" s="1" t="str">
        <f t="shared" si="0"/>
        <v>NoEf_Evf_EvTR</v>
      </c>
      <c r="C11" s="13" t="s">
        <v>424</v>
      </c>
      <c r="D11" s="13" t="s">
        <v>429</v>
      </c>
      <c r="E11" s="31">
        <f>INDEX(data_inst,MATCH($D$5,regnr_inst,0),MATCH(B11,variabel_inst,0))</f>
        <v>0</v>
      </c>
    </row>
    <row r="12" spans="1:5" x14ac:dyDescent="0.25">
      <c r="A12" s="1" t="s">
        <v>441</v>
      </c>
      <c r="B12" s="1" t="str">
        <f t="shared" si="0"/>
        <v>NoEf_Evf_EvTK</v>
      </c>
      <c r="C12" s="13" t="s">
        <v>426</v>
      </c>
      <c r="D12" s="13" t="s">
        <v>430</v>
      </c>
      <c r="E12" s="31">
        <f>INDEX(data_inst,MATCH($D$5,regnr_inst,0),MATCH(B12,variabel_inst,0))</f>
        <v>0</v>
      </c>
    </row>
    <row r="13" spans="1:5" x14ac:dyDescent="0.25">
      <c r="A13" s="1" t="s">
        <v>442</v>
      </c>
      <c r="B13" s="1" t="str">
        <f t="shared" si="0"/>
        <v>NoEf_Evf_EvX</v>
      </c>
      <c r="C13" s="13" t="s">
        <v>427</v>
      </c>
      <c r="D13" s="13" t="s">
        <v>431</v>
      </c>
      <c r="E13" s="31">
        <f>INDEX(data_inst,MATCH($D$5,regnr_inst,0),MATCH(B13,variabel_inst,0))</f>
        <v>0</v>
      </c>
    </row>
    <row r="14" spans="1:5" x14ac:dyDescent="0.25">
      <c r="A14" s="1" t="s">
        <v>443</v>
      </c>
      <c r="B14" s="1" t="str">
        <f t="shared" si="0"/>
        <v>NoEf_Evf_EvTot</v>
      </c>
      <c r="C14" s="13"/>
      <c r="D14" s="14" t="s">
        <v>206</v>
      </c>
      <c r="E14" s="31">
        <f>INDEX(data_inst,MATCH($D$5,regnr_inst,0),MATCH(B14,variabel_inst,0))</f>
        <v>0</v>
      </c>
    </row>
    <row r="15" spans="1:5" x14ac:dyDescent="0.25">
      <c r="B15" s="1" t="str">
        <f t="shared" si="0"/>
        <v>NoEf_Evf_</v>
      </c>
      <c r="C15" s="13"/>
      <c r="D15" s="13"/>
      <c r="E15" s="7"/>
    </row>
    <row r="16" spans="1:5" x14ac:dyDescent="0.25">
      <c r="B16" s="1" t="str">
        <f t="shared" si="0"/>
        <v>NoEf_Evf_</v>
      </c>
      <c r="C16" s="13"/>
      <c r="D16" s="14" t="s">
        <v>432</v>
      </c>
      <c r="E16" s="7"/>
    </row>
    <row r="17" spans="1:5" x14ac:dyDescent="0.25">
      <c r="A17" s="1" t="s">
        <v>444</v>
      </c>
      <c r="B17" s="1" t="str">
        <f t="shared" si="0"/>
        <v>NoEf_Evf_XFAuk</v>
      </c>
      <c r="C17" s="13" t="s">
        <v>433</v>
      </c>
      <c r="D17" s="13" t="s">
        <v>436</v>
      </c>
      <c r="E17" s="31">
        <f>INDEX(data_inst,MATCH($D$5,regnr_inst,0),MATCH(B17,variabel_inst,0))</f>
        <v>10866317</v>
      </c>
    </row>
    <row r="18" spans="1:5" x14ac:dyDescent="0.25">
      <c r="A18" s="1" t="s">
        <v>445</v>
      </c>
      <c r="B18" s="1" t="str">
        <f t="shared" si="0"/>
        <v>NoEf_Evf_XFAust</v>
      </c>
      <c r="C18" s="13" t="s">
        <v>434</v>
      </c>
      <c r="D18" s="13" t="s">
        <v>437</v>
      </c>
      <c r="E18" s="31">
        <f>INDEX(data_inst,MATCH($D$5,regnr_inst,0),MATCH(B18,variabel_inst,0))</f>
        <v>0</v>
      </c>
    </row>
    <row r="19" spans="1:5" x14ac:dyDescent="0.25">
      <c r="A19" s="1" t="s">
        <v>446</v>
      </c>
      <c r="B19" s="1" t="str">
        <f t="shared" si="0"/>
        <v>NoEf_Evf_XFAX</v>
      </c>
      <c r="C19" s="13" t="s">
        <v>435</v>
      </c>
      <c r="D19" s="13" t="s">
        <v>438</v>
      </c>
      <c r="E19" s="31">
        <f>INDEX(data_inst,MATCH($D$5,regnr_inst,0),MATCH(B19,variabel_inst,0))</f>
        <v>456981</v>
      </c>
    </row>
    <row r="20" spans="1:5" x14ac:dyDescent="0.25">
      <c r="A20" s="1" t="s">
        <v>447</v>
      </c>
      <c r="B20" s="1" t="str">
        <f t="shared" si="0"/>
        <v>NoEf_Evf_XFATot</v>
      </c>
      <c r="C20" s="13"/>
      <c r="D20" s="14" t="s">
        <v>206</v>
      </c>
      <c r="E20" s="31">
        <f>INDEX(data_inst,MATCH($D$5,regnr_inst,0),MATCH(B20,variabel_inst,0))</f>
        <v>11323298</v>
      </c>
    </row>
    <row r="21" spans="1:5" x14ac:dyDescent="0.25">
      <c r="B21" s="1" t="str">
        <f t="shared" si="0"/>
        <v>NoEf_Evf_</v>
      </c>
      <c r="C21" s="13"/>
      <c r="D21" s="13"/>
      <c r="E21" s="7"/>
    </row>
    <row r="22" spans="1:5" x14ac:dyDescent="0.25"/>
  </sheetData>
  <mergeCells count="3">
    <mergeCell ref="C7:E7"/>
    <mergeCell ref="D3:D4"/>
    <mergeCell ref="C3:C4"/>
  </mergeCells>
  <dataValidations count="1">
    <dataValidation type="list" allowBlank="1" showInputMessage="1" showErrorMessage="1" sqref="D3:D4" xr:uid="{00000000-0002-0000-1500-000000000000}">
      <formula1>Drop_inst</formula1>
    </dataValidation>
  </dataValidations>
  <hyperlinks>
    <hyperlink ref="C1" location="Indhold!H2" display="Tilbage til indholdsfortegnelsen" xr:uid="{00000000-0004-0000-15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/>
  </sheetPr>
  <dimension ref="A1:D26"/>
  <sheetViews>
    <sheetView showGridLines="0" workbookViewId="0">
      <selection activeCell="C5" sqref="C5:D11"/>
    </sheetView>
  </sheetViews>
  <sheetFormatPr defaultColWidth="0" defaultRowHeight="15" zeroHeight="1" x14ac:dyDescent="0.25"/>
  <cols>
    <col min="1" max="1" width="13.5703125" customWidth="1"/>
    <col min="2" max="2" width="40.42578125" customWidth="1"/>
    <col min="3" max="3" width="9.140625" customWidth="1"/>
    <col min="4" max="16384" width="9.140625" hidden="1"/>
  </cols>
  <sheetData>
    <row r="1" spans="1:4" x14ac:dyDescent="0.25">
      <c r="A1" s="104" t="s">
        <v>1293</v>
      </c>
      <c r="B1" s="104"/>
    </row>
    <row r="2" spans="1:4" x14ac:dyDescent="0.25"/>
    <row r="3" spans="1:4" x14ac:dyDescent="0.25">
      <c r="A3" s="105" t="s">
        <v>1403</v>
      </c>
      <c r="B3" s="105"/>
    </row>
    <row r="4" spans="1:4" x14ac:dyDescent="0.25">
      <c r="A4" s="105"/>
      <c r="B4" s="105"/>
    </row>
    <row r="5" spans="1:4" x14ac:dyDescent="0.25">
      <c r="A5" s="55" t="s">
        <v>1294</v>
      </c>
      <c r="B5" s="56"/>
      <c r="C5" s="62"/>
      <c r="D5" s="63"/>
    </row>
    <row r="6" spans="1:4" x14ac:dyDescent="0.25">
      <c r="A6" s="57"/>
      <c r="B6" s="55" t="s">
        <v>1295</v>
      </c>
      <c r="C6" s="62"/>
      <c r="D6" s="63"/>
    </row>
    <row r="7" spans="1:4" x14ac:dyDescent="0.25">
      <c r="A7" s="58">
        <v>20007</v>
      </c>
      <c r="B7" s="58" t="s">
        <v>1043</v>
      </c>
      <c r="C7" s="62"/>
      <c r="D7" s="63"/>
    </row>
    <row r="8" spans="1:4" x14ac:dyDescent="0.25">
      <c r="A8" s="57"/>
      <c r="B8" s="55" t="s">
        <v>1800</v>
      </c>
      <c r="C8" s="62"/>
      <c r="D8" s="63"/>
    </row>
    <row r="9" spans="1:4" x14ac:dyDescent="0.25">
      <c r="A9" s="58">
        <v>20003</v>
      </c>
      <c r="B9" s="58" t="s">
        <v>1799</v>
      </c>
      <c r="C9" s="62"/>
      <c r="D9" s="63"/>
    </row>
    <row r="10" spans="1:4" x14ac:dyDescent="0.25">
      <c r="A10" s="57"/>
      <c r="B10" s="55" t="s">
        <v>1296</v>
      </c>
      <c r="C10" s="62"/>
      <c r="D10" s="63"/>
    </row>
    <row r="11" spans="1:4" x14ac:dyDescent="0.25">
      <c r="A11" s="58">
        <v>20008</v>
      </c>
      <c r="B11" s="58" t="s">
        <v>1028</v>
      </c>
      <c r="C11" s="62"/>
      <c r="D11" s="63"/>
    </row>
    <row r="12" spans="1:4" x14ac:dyDescent="0.25">
      <c r="A12" s="57"/>
      <c r="B12" s="55" t="s">
        <v>1297</v>
      </c>
    </row>
    <row r="13" spans="1:4" x14ac:dyDescent="0.25">
      <c r="A13" s="58">
        <v>20009</v>
      </c>
      <c r="B13" s="58" t="s">
        <v>1029</v>
      </c>
    </row>
    <row r="14" spans="1:4" x14ac:dyDescent="0.25">
      <c r="A14" s="58">
        <v>20001</v>
      </c>
      <c r="B14" s="58" t="s">
        <v>1044</v>
      </c>
    </row>
    <row r="15" spans="1:4" x14ac:dyDescent="0.25">
      <c r="A15" s="57"/>
      <c r="B15" s="55" t="s">
        <v>1298</v>
      </c>
    </row>
    <row r="16" spans="1:4" x14ac:dyDescent="0.25">
      <c r="A16" s="58">
        <v>20002</v>
      </c>
      <c r="B16" s="58" t="s">
        <v>1027</v>
      </c>
    </row>
    <row r="17" spans="1:2" x14ac:dyDescent="0.25">
      <c r="A17" s="57"/>
      <c r="B17" s="55" t="s">
        <v>1299</v>
      </c>
    </row>
    <row r="18" spans="1:2" x14ac:dyDescent="0.25">
      <c r="A18" s="58">
        <v>20004</v>
      </c>
      <c r="B18" s="58" t="s">
        <v>1300</v>
      </c>
    </row>
    <row r="19" spans="1:2" x14ac:dyDescent="0.25"/>
    <row r="25" spans="1:2" x14ac:dyDescent="0.25"/>
    <row r="26" spans="1:2" x14ac:dyDescent="0.25"/>
  </sheetData>
  <sheetProtection algorithmName="SHA-512" hashValue="Qqydmrfufo/xURs/O/ae+rX1iIXV1rJZQ4OIuEnANPHOyymcKPeXs8M3pnv21ZTx9FOW8lvov4mknf19JtmTJg==" saltValue="Fpnvzx7z4y2OHRWAa6U0rg==" spinCount="100000" sheet="1" objects="1" scenarios="1"/>
  <mergeCells count="2">
    <mergeCell ref="A1:B1"/>
    <mergeCell ref="A3:B4"/>
  </mergeCells>
  <hyperlinks>
    <hyperlink ref="A1" location="Indholdsfortegnelse!A1" display="Tilbage til indholdsfortegnelse" xr:uid="{00000000-0004-0000-1600-000000000000}"/>
    <hyperlink ref="A1:B1" location="Indhold!A1" display="Tilbage til indholdsfortegnelse" xr:uid="{00000000-0004-0000-1600-000001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ID7"/>
  <sheetViews>
    <sheetView workbookViewId="0">
      <pane xSplit="4" topLeftCell="E1" activePane="topRight" state="frozen"/>
      <selection activeCell="F5" sqref="F5"/>
      <selection pane="topRight" activeCell="D12" sqref="D12"/>
    </sheetView>
  </sheetViews>
  <sheetFormatPr defaultRowHeight="15" x14ac:dyDescent="0.25"/>
  <cols>
    <col min="2" max="2" width="8" customWidth="1"/>
    <col min="3" max="4" width="34.85546875" bestFit="1" customWidth="1"/>
    <col min="5" max="5" width="12.42578125" bestFit="1" customWidth="1"/>
    <col min="6" max="6" width="12.5703125" bestFit="1" customWidth="1"/>
    <col min="7" max="7" width="12.42578125" bestFit="1" customWidth="1"/>
    <col min="8" max="8" width="13.140625" bestFit="1" customWidth="1"/>
    <col min="9" max="9" width="11.42578125" bestFit="1" customWidth="1"/>
    <col min="10" max="10" width="11.85546875" bestFit="1" customWidth="1"/>
    <col min="11" max="11" width="13.5703125" bestFit="1" customWidth="1"/>
    <col min="12" max="12" width="12.42578125" bestFit="1" customWidth="1"/>
    <col min="13" max="13" width="11.140625" bestFit="1" customWidth="1"/>
    <col min="14" max="14" width="11.5703125" bestFit="1" customWidth="1"/>
    <col min="15" max="15" width="13.42578125" bestFit="1" customWidth="1"/>
    <col min="16" max="16" width="11.5703125" bestFit="1" customWidth="1"/>
    <col min="17" max="17" width="12" bestFit="1" customWidth="1"/>
    <col min="18" max="19" width="11.140625" bestFit="1" customWidth="1"/>
    <col min="20" max="20" width="12" bestFit="1" customWidth="1"/>
    <col min="21" max="21" width="10.5703125" bestFit="1" customWidth="1"/>
    <col min="22" max="22" width="12.42578125" bestFit="1" customWidth="1"/>
    <col min="23" max="23" width="12.140625" bestFit="1" customWidth="1"/>
    <col min="24" max="24" width="12.42578125" bestFit="1" customWidth="1"/>
    <col min="25" max="25" width="11.85546875" bestFit="1" customWidth="1"/>
    <col min="26" max="26" width="11.5703125" bestFit="1" customWidth="1"/>
    <col min="27" max="28" width="12.42578125" bestFit="1" customWidth="1"/>
    <col min="29" max="29" width="14.5703125" bestFit="1" customWidth="1"/>
    <col min="30" max="30" width="11.42578125" bestFit="1" customWidth="1"/>
    <col min="31" max="31" width="11.85546875" bestFit="1" customWidth="1"/>
    <col min="32" max="32" width="13.42578125" bestFit="1" customWidth="1"/>
    <col min="33" max="33" width="11.42578125" bestFit="1" customWidth="1"/>
    <col min="34" max="34" width="11.5703125" bestFit="1" customWidth="1"/>
    <col min="35" max="35" width="13.5703125" bestFit="1" customWidth="1"/>
    <col min="36" max="36" width="11.5703125" bestFit="1" customWidth="1"/>
    <col min="37" max="37" width="12.85546875" bestFit="1" customWidth="1"/>
    <col min="38" max="39" width="12.5703125" bestFit="1" customWidth="1"/>
    <col min="40" max="40" width="13.42578125" bestFit="1" customWidth="1"/>
    <col min="41" max="41" width="12.42578125" bestFit="1" customWidth="1"/>
    <col min="42" max="42" width="13.5703125" bestFit="1" customWidth="1"/>
    <col min="43" max="43" width="12.5703125" bestFit="1" customWidth="1"/>
    <col min="44" max="44" width="14" bestFit="1" customWidth="1"/>
    <col min="45" max="46" width="13.5703125" bestFit="1" customWidth="1"/>
    <col min="47" max="48" width="12.42578125" bestFit="1" customWidth="1"/>
    <col min="49" max="49" width="13.5703125" bestFit="1" customWidth="1"/>
    <col min="50" max="50" width="11.5703125" bestFit="1" customWidth="1"/>
    <col min="51" max="51" width="13.5703125" bestFit="1" customWidth="1"/>
    <col min="52" max="52" width="12.42578125" bestFit="1" customWidth="1"/>
    <col min="53" max="53" width="11.5703125" bestFit="1" customWidth="1"/>
    <col min="54" max="54" width="12.140625" bestFit="1" customWidth="1"/>
    <col min="55" max="55" width="11.5703125" bestFit="1" customWidth="1"/>
    <col min="56" max="56" width="12.42578125" bestFit="1" customWidth="1"/>
    <col min="57" max="57" width="12.5703125" bestFit="1" customWidth="1"/>
    <col min="58" max="58" width="15.5703125" bestFit="1" customWidth="1"/>
    <col min="59" max="59" width="12.5703125" bestFit="1" customWidth="1"/>
    <col min="60" max="60" width="14.140625" bestFit="1" customWidth="1"/>
    <col min="61" max="62" width="14.42578125" bestFit="1" customWidth="1"/>
    <col min="63" max="63" width="13.42578125" bestFit="1" customWidth="1"/>
    <col min="64" max="64" width="15" bestFit="1" customWidth="1"/>
    <col min="65" max="65" width="14.5703125" bestFit="1" customWidth="1"/>
    <col min="66" max="66" width="16.42578125" bestFit="1" customWidth="1"/>
    <col min="67" max="67" width="15.5703125" bestFit="1" customWidth="1"/>
    <col min="68" max="68" width="14.5703125" bestFit="1" customWidth="1"/>
    <col min="69" max="69" width="15.42578125" bestFit="1" customWidth="1"/>
    <col min="70" max="70" width="12.5703125" bestFit="1" customWidth="1"/>
    <col min="71" max="71" width="11.140625" bestFit="1" customWidth="1"/>
    <col min="72" max="72" width="11.5703125" bestFit="1" customWidth="1"/>
    <col min="73" max="73" width="12.5703125" bestFit="1" customWidth="1"/>
    <col min="74" max="74" width="11.5703125" bestFit="1" customWidth="1"/>
    <col min="75" max="75" width="12.5703125" bestFit="1" customWidth="1"/>
    <col min="76" max="76" width="14.42578125" bestFit="1" customWidth="1"/>
    <col min="77" max="77" width="14.140625" bestFit="1" customWidth="1"/>
    <col min="78" max="78" width="14.42578125" bestFit="1" customWidth="1"/>
    <col min="79" max="80" width="12.5703125" bestFit="1" customWidth="1"/>
    <col min="81" max="81" width="12.42578125" bestFit="1" customWidth="1"/>
    <col min="82" max="82" width="13.5703125" bestFit="1" customWidth="1"/>
    <col min="83" max="83" width="13.42578125" bestFit="1" customWidth="1"/>
    <col min="84" max="84" width="13.5703125" bestFit="1" customWidth="1"/>
    <col min="85" max="85" width="12.42578125" bestFit="1" customWidth="1"/>
    <col min="86" max="86" width="12.140625" bestFit="1" customWidth="1"/>
    <col min="87" max="87" width="12" bestFit="1" customWidth="1"/>
    <col min="88" max="88" width="15.5703125" bestFit="1" customWidth="1"/>
    <col min="89" max="89" width="11.42578125" bestFit="1" customWidth="1"/>
    <col min="90" max="90" width="16.42578125" bestFit="1" customWidth="1"/>
    <col min="91" max="91" width="16" bestFit="1" customWidth="1"/>
  </cols>
  <sheetData>
    <row r="1" spans="1:914" x14ac:dyDescent="0.25">
      <c r="A1" t="s">
        <v>1806</v>
      </c>
      <c r="B1" t="s">
        <v>1315</v>
      </c>
      <c r="C1" t="s">
        <v>1802</v>
      </c>
      <c r="D1" t="s">
        <v>1363</v>
      </c>
      <c r="E1" t="s">
        <v>927</v>
      </c>
      <c r="F1" t="s">
        <v>1803</v>
      </c>
      <c r="G1" t="s">
        <v>914</v>
      </c>
      <c r="H1" t="s">
        <v>925</v>
      </c>
      <c r="I1" t="s">
        <v>924</v>
      </c>
      <c r="J1" t="s">
        <v>926</v>
      </c>
      <c r="K1" t="s">
        <v>913</v>
      </c>
      <c r="L1" t="s">
        <v>921</v>
      </c>
      <c r="M1" t="s">
        <v>922</v>
      </c>
      <c r="N1" t="s">
        <v>919</v>
      </c>
      <c r="O1" t="s">
        <v>918</v>
      </c>
      <c r="P1" t="s">
        <v>933</v>
      </c>
      <c r="Q1" t="s">
        <v>915</v>
      </c>
      <c r="R1" t="s">
        <v>934</v>
      </c>
      <c r="S1" t="s">
        <v>930</v>
      </c>
      <c r="T1" t="s">
        <v>917</v>
      </c>
      <c r="U1" t="s">
        <v>916</v>
      </c>
      <c r="V1" t="s">
        <v>932</v>
      </c>
      <c r="W1" t="s">
        <v>928</v>
      </c>
      <c r="X1" t="s">
        <v>955</v>
      </c>
      <c r="Y1" t="s">
        <v>959</v>
      </c>
      <c r="Z1" t="s">
        <v>958</v>
      </c>
      <c r="AA1" t="s">
        <v>957</v>
      </c>
      <c r="AB1" t="s">
        <v>967</v>
      </c>
      <c r="AC1" t="s">
        <v>952</v>
      </c>
      <c r="AD1" t="s">
        <v>962</v>
      </c>
      <c r="AE1" t="s">
        <v>956</v>
      </c>
      <c r="AF1" t="s">
        <v>954</v>
      </c>
      <c r="AG1" t="s">
        <v>966</v>
      </c>
      <c r="AH1" t="s">
        <v>964</v>
      </c>
      <c r="AI1" t="s">
        <v>963</v>
      </c>
      <c r="AJ1" t="s">
        <v>961</v>
      </c>
      <c r="AK1" t="s">
        <v>965</v>
      </c>
      <c r="AL1" t="s">
        <v>960</v>
      </c>
      <c r="AM1" t="s">
        <v>953</v>
      </c>
      <c r="AN1" t="s">
        <v>941</v>
      </c>
      <c r="AO1" t="s">
        <v>936</v>
      </c>
      <c r="AP1" t="s">
        <v>937</v>
      </c>
      <c r="AQ1" t="s">
        <v>935</v>
      </c>
      <c r="AR1" t="s">
        <v>942</v>
      </c>
      <c r="AS1" t="s">
        <v>944</v>
      </c>
      <c r="AT1" t="s">
        <v>945</v>
      </c>
      <c r="AU1" t="s">
        <v>939</v>
      </c>
      <c r="AV1" t="s">
        <v>938</v>
      </c>
      <c r="AW1" t="s">
        <v>943</v>
      </c>
      <c r="AX1" t="s">
        <v>940</v>
      </c>
      <c r="AY1" t="s">
        <v>946</v>
      </c>
      <c r="AZ1" t="s">
        <v>948</v>
      </c>
      <c r="BA1" t="s">
        <v>949</v>
      </c>
      <c r="BB1" t="s">
        <v>951</v>
      </c>
      <c r="BC1" t="s">
        <v>947</v>
      </c>
      <c r="BD1" t="s">
        <v>950</v>
      </c>
      <c r="BE1" t="s">
        <v>968</v>
      </c>
      <c r="BF1" t="s">
        <v>920</v>
      </c>
      <c r="BG1" t="s">
        <v>931</v>
      </c>
      <c r="BH1" t="s">
        <v>929</v>
      </c>
      <c r="BI1" t="s">
        <v>923</v>
      </c>
      <c r="BJ1" t="s">
        <v>981</v>
      </c>
      <c r="BK1" t="s">
        <v>979</v>
      </c>
      <c r="BL1" t="s">
        <v>980</v>
      </c>
      <c r="BM1" t="s">
        <v>978</v>
      </c>
      <c r="BN1" t="s">
        <v>969</v>
      </c>
      <c r="BO1" t="s">
        <v>971</v>
      </c>
      <c r="BP1" t="s">
        <v>973</v>
      </c>
      <c r="BQ1" t="s">
        <v>970</v>
      </c>
      <c r="BR1" t="s">
        <v>972</v>
      </c>
      <c r="BS1" t="s">
        <v>977</v>
      </c>
      <c r="BT1" t="s">
        <v>974</v>
      </c>
      <c r="BU1" t="s">
        <v>975</v>
      </c>
      <c r="BV1" t="s">
        <v>976</v>
      </c>
      <c r="BW1" t="s">
        <v>897</v>
      </c>
      <c r="BX1" t="s">
        <v>907</v>
      </c>
      <c r="BY1" t="s">
        <v>909</v>
      </c>
      <c r="BZ1" t="s">
        <v>1016</v>
      </c>
      <c r="CA1" t="s">
        <v>910</v>
      </c>
      <c r="CB1" t="s">
        <v>912</v>
      </c>
      <c r="CC1" t="s">
        <v>905</v>
      </c>
      <c r="CD1" t="s">
        <v>904</v>
      </c>
      <c r="CE1" t="s">
        <v>902</v>
      </c>
      <c r="CF1" t="s">
        <v>899</v>
      </c>
      <c r="CG1" t="s">
        <v>1017</v>
      </c>
      <c r="CH1" t="s">
        <v>901</v>
      </c>
      <c r="CI1" t="s">
        <v>903</v>
      </c>
      <c r="CJ1" t="s">
        <v>911</v>
      </c>
      <c r="CK1" t="s">
        <v>908</v>
      </c>
      <c r="CL1" t="s">
        <v>898</v>
      </c>
      <c r="CM1" t="s">
        <v>906</v>
      </c>
      <c r="CN1" t="s">
        <v>900</v>
      </c>
    </row>
    <row r="2" spans="1:914" x14ac:dyDescent="0.25">
      <c r="A2" s="62">
        <v>202212</v>
      </c>
      <c r="B2" s="62">
        <v>20007</v>
      </c>
      <c r="C2" s="63" t="s">
        <v>1043</v>
      </c>
      <c r="D2" s="63" t="s">
        <v>1026</v>
      </c>
      <c r="E2" s="65">
        <v>135321</v>
      </c>
      <c r="F2" s="65">
        <v>0</v>
      </c>
      <c r="G2" s="65">
        <v>0</v>
      </c>
      <c r="H2" s="65">
        <v>135321</v>
      </c>
      <c r="I2" s="65">
        <v>31</v>
      </c>
      <c r="J2" s="65">
        <v>0</v>
      </c>
      <c r="K2" s="65">
        <v>1432934</v>
      </c>
      <c r="L2" s="65">
        <v>0</v>
      </c>
      <c r="M2" s="65">
        <v>0</v>
      </c>
      <c r="N2" s="65">
        <v>0</v>
      </c>
      <c r="O2" s="65">
        <v>8096060</v>
      </c>
      <c r="P2" s="65">
        <v>24575</v>
      </c>
      <c r="Q2" s="65">
        <v>408414</v>
      </c>
      <c r="R2" s="65">
        <v>180244161</v>
      </c>
      <c r="S2" s="65">
        <v>0</v>
      </c>
      <c r="T2" s="65">
        <v>7106</v>
      </c>
      <c r="U2" s="65">
        <v>169912410</v>
      </c>
      <c r="V2" s="65">
        <v>114662</v>
      </c>
      <c r="W2" s="65">
        <v>4586</v>
      </c>
      <c r="X2" s="65">
        <v>75039</v>
      </c>
      <c r="Y2" s="65">
        <v>0</v>
      </c>
      <c r="Z2" s="65">
        <v>0</v>
      </c>
      <c r="AA2" s="65">
        <v>0</v>
      </c>
      <c r="AB2" s="65">
        <v>15791031</v>
      </c>
      <c r="AC2" s="65">
        <v>1298092</v>
      </c>
      <c r="AD2" s="65">
        <v>2337913</v>
      </c>
      <c r="AE2" s="65">
        <v>75039</v>
      </c>
      <c r="AF2" s="65">
        <v>0</v>
      </c>
      <c r="AG2" s="65">
        <v>12808115</v>
      </c>
      <c r="AH2" s="65">
        <v>0</v>
      </c>
      <c r="AI2" s="65">
        <v>0</v>
      </c>
      <c r="AJ2" s="65">
        <v>2337913</v>
      </c>
      <c r="AK2" s="65">
        <v>0</v>
      </c>
      <c r="AL2" s="65">
        <v>0</v>
      </c>
      <c r="AM2" s="65">
        <v>569964</v>
      </c>
      <c r="AN2" s="65">
        <v>0</v>
      </c>
      <c r="AO2" s="65">
        <v>0</v>
      </c>
      <c r="AP2" s="65">
        <v>0</v>
      </c>
      <c r="AQ2" s="65">
        <v>0</v>
      </c>
      <c r="AR2" s="65">
        <v>0</v>
      </c>
      <c r="AS2" s="65">
        <v>44</v>
      </c>
      <c r="AT2" s="65">
        <v>163135657</v>
      </c>
      <c r="AU2" s="65">
        <v>3994409</v>
      </c>
      <c r="AV2" s="65">
        <v>157712189</v>
      </c>
      <c r="AW2" s="65">
        <v>1429015</v>
      </c>
      <c r="AX2" s="65">
        <v>0</v>
      </c>
      <c r="AY2" s="65">
        <v>0</v>
      </c>
      <c r="AZ2" s="65">
        <v>0</v>
      </c>
      <c r="BA2" s="65">
        <v>0</v>
      </c>
      <c r="BB2" s="65">
        <v>19382</v>
      </c>
      <c r="BC2" s="65">
        <v>19382</v>
      </c>
      <c r="BD2" s="65">
        <v>0</v>
      </c>
      <c r="BE2" s="65">
        <v>180244162</v>
      </c>
      <c r="BF2" s="65">
        <v>45109</v>
      </c>
      <c r="BG2" s="65">
        <v>0</v>
      </c>
      <c r="BH2" s="65">
        <v>62951</v>
      </c>
      <c r="BI2" s="65">
        <v>0</v>
      </c>
      <c r="BJ2" s="65">
        <v>19474437</v>
      </c>
      <c r="BK2" s="65">
        <v>45109</v>
      </c>
      <c r="BL2" s="65">
        <v>7.91</v>
      </c>
      <c r="BM2" s="62">
        <v>45109</v>
      </c>
      <c r="BN2" s="65">
        <v>245</v>
      </c>
      <c r="BO2" s="65">
        <v>0</v>
      </c>
      <c r="BP2" s="65">
        <v>245</v>
      </c>
      <c r="BQ2" s="65">
        <v>0</v>
      </c>
      <c r="BR2" s="65">
        <v>0</v>
      </c>
      <c r="BS2" s="65">
        <v>13917956</v>
      </c>
      <c r="BT2" s="65">
        <v>13917956</v>
      </c>
      <c r="BU2" s="65">
        <v>0</v>
      </c>
      <c r="BV2" s="65">
        <v>0</v>
      </c>
      <c r="BW2" s="65">
        <v>3545580</v>
      </c>
      <c r="BX2" s="65">
        <v>2450</v>
      </c>
      <c r="BY2" s="65">
        <v>-10281</v>
      </c>
      <c r="BZ2" s="65">
        <v>0</v>
      </c>
      <c r="CA2" s="65">
        <v>927221</v>
      </c>
      <c r="CB2" s="65">
        <v>720485</v>
      </c>
      <c r="CC2" s="65">
        <v>17640</v>
      </c>
      <c r="CD2" s="65">
        <v>-303627</v>
      </c>
      <c r="CE2" s="65">
        <v>797241</v>
      </c>
      <c r="CF2" s="65">
        <v>2038534</v>
      </c>
      <c r="CG2" s="65">
        <v>0</v>
      </c>
      <c r="CH2" s="65">
        <v>305933</v>
      </c>
      <c r="CI2" s="65">
        <v>1547227</v>
      </c>
      <c r="CJ2" s="65">
        <v>206735</v>
      </c>
      <c r="CK2" s="65">
        <v>18537</v>
      </c>
      <c r="CL2" s="65">
        <v>1507045</v>
      </c>
      <c r="CM2" s="65">
        <v>323314</v>
      </c>
      <c r="CN2" s="65">
        <v>0</v>
      </c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  <c r="IR2" s="62"/>
      <c r="IS2" s="62"/>
      <c r="IT2" s="62"/>
      <c r="IU2" s="62"/>
      <c r="IV2" s="62"/>
      <c r="IW2" s="62"/>
      <c r="IX2" s="62"/>
      <c r="IY2" s="62"/>
      <c r="IZ2" s="62"/>
      <c r="JA2" s="62"/>
      <c r="JB2" s="62"/>
      <c r="JC2" s="62"/>
      <c r="JD2" s="62"/>
      <c r="JE2" s="62"/>
      <c r="JF2" s="62"/>
      <c r="JG2" s="62"/>
      <c r="JH2" s="62"/>
      <c r="JI2" s="62"/>
      <c r="JJ2" s="62"/>
      <c r="JK2" s="62"/>
      <c r="JL2" s="62"/>
      <c r="JM2" s="62"/>
      <c r="JN2" s="62"/>
      <c r="JO2" s="62"/>
      <c r="JP2" s="62"/>
      <c r="JQ2" s="62"/>
      <c r="JR2" s="62"/>
      <c r="JS2" s="62"/>
      <c r="JT2" s="62"/>
      <c r="JU2" s="62"/>
      <c r="JV2" s="62"/>
      <c r="JW2" s="62"/>
      <c r="JX2" s="62"/>
      <c r="JY2" s="62"/>
      <c r="JZ2" s="62"/>
      <c r="KA2" s="62"/>
      <c r="KB2" s="62"/>
      <c r="KC2" s="62"/>
      <c r="KD2" s="62"/>
      <c r="KE2" s="62"/>
      <c r="KF2" s="62"/>
      <c r="KG2" s="62"/>
      <c r="KH2" s="62"/>
      <c r="KI2" s="62"/>
      <c r="KJ2" s="62"/>
      <c r="KK2" s="64"/>
      <c r="KL2" s="62"/>
      <c r="KM2" s="62"/>
      <c r="KN2" s="62"/>
      <c r="KO2" s="62"/>
      <c r="KP2" s="62"/>
      <c r="KQ2" s="62"/>
      <c r="KR2" s="62"/>
      <c r="KS2" s="62"/>
      <c r="KT2" s="62"/>
      <c r="KU2" s="62"/>
      <c r="KV2" s="62"/>
      <c r="KW2" s="62"/>
      <c r="KX2" s="62"/>
      <c r="KY2" s="62"/>
      <c r="KZ2" s="62"/>
      <c r="LA2" s="62"/>
      <c r="LB2" s="62"/>
      <c r="LC2" s="62"/>
      <c r="LD2" s="62"/>
      <c r="LE2" s="62"/>
      <c r="LF2" s="62"/>
      <c r="LG2" s="62"/>
      <c r="LH2" s="62"/>
      <c r="LI2" s="62"/>
      <c r="LJ2" s="62"/>
      <c r="LK2" s="62"/>
      <c r="LL2" s="62"/>
      <c r="LM2" s="62"/>
      <c r="LN2" s="64"/>
      <c r="LO2" s="64"/>
      <c r="LP2" s="64"/>
      <c r="LQ2" s="62"/>
      <c r="LR2" s="62"/>
      <c r="LS2" s="62"/>
      <c r="LT2" s="64"/>
      <c r="LU2" s="62"/>
      <c r="LV2" s="64"/>
      <c r="LW2" s="64"/>
      <c r="LX2" s="62"/>
      <c r="LY2" s="62"/>
      <c r="LZ2" s="62"/>
      <c r="MA2" s="62"/>
      <c r="MB2" s="64"/>
      <c r="MC2" s="62"/>
      <c r="MD2" s="62"/>
      <c r="ME2" s="64"/>
      <c r="MF2" s="64"/>
      <c r="MG2" s="62"/>
      <c r="MH2" s="62"/>
      <c r="MI2" s="62"/>
      <c r="MJ2" s="64"/>
      <c r="MK2" s="64"/>
      <c r="ML2" s="64"/>
      <c r="MM2" s="64"/>
      <c r="MN2" s="62"/>
      <c r="MO2" s="64"/>
      <c r="MP2" s="62"/>
      <c r="MQ2" s="64"/>
      <c r="MR2" s="62"/>
      <c r="MS2" s="64"/>
      <c r="MT2" s="64"/>
      <c r="MU2" s="64"/>
      <c r="MV2" s="64"/>
      <c r="MW2" s="62"/>
      <c r="MX2" s="62"/>
      <c r="MY2" s="62"/>
      <c r="MZ2" s="62"/>
      <c r="NA2" s="62"/>
      <c r="NB2" s="62"/>
      <c r="NC2" s="62"/>
      <c r="ND2" s="62"/>
      <c r="NE2" s="62"/>
      <c r="NF2" s="62"/>
      <c r="NG2" s="62"/>
      <c r="NH2" s="62"/>
      <c r="NI2" s="62"/>
      <c r="NJ2" s="62"/>
      <c r="NK2" s="62"/>
      <c r="NL2" s="62"/>
      <c r="NM2" s="62"/>
      <c r="NN2" s="62"/>
      <c r="NO2" s="62"/>
      <c r="NP2" s="62"/>
      <c r="NQ2" s="62"/>
      <c r="NR2" s="62"/>
      <c r="NS2" s="62"/>
      <c r="NT2" s="62"/>
      <c r="NU2" s="62"/>
      <c r="NV2" s="62"/>
      <c r="NW2" s="62"/>
      <c r="NX2" s="62"/>
      <c r="NY2" s="62"/>
      <c r="NZ2" s="62"/>
      <c r="OA2" s="62"/>
      <c r="OB2" s="62"/>
      <c r="OC2" s="62"/>
      <c r="OD2" s="62"/>
      <c r="OE2" s="62"/>
      <c r="OF2" s="62"/>
      <c r="OG2" s="62"/>
      <c r="OH2" s="62"/>
      <c r="OI2" s="62"/>
      <c r="OJ2" s="62"/>
      <c r="OK2" s="62"/>
      <c r="OL2" s="62"/>
      <c r="OM2" s="62"/>
      <c r="ON2" s="62"/>
      <c r="OO2" s="62"/>
      <c r="OP2" s="62"/>
      <c r="OQ2" s="62"/>
      <c r="OR2" s="62"/>
      <c r="OS2" s="62"/>
      <c r="OT2" s="62"/>
      <c r="OU2" s="62"/>
      <c r="OV2" s="62"/>
      <c r="OW2" s="62"/>
      <c r="OX2" s="62"/>
      <c r="OY2" s="62"/>
      <c r="OZ2" s="62"/>
      <c r="PA2" s="62"/>
      <c r="PB2" s="62"/>
      <c r="PC2" s="62"/>
      <c r="PD2" s="62"/>
      <c r="PE2" s="62"/>
      <c r="PF2" s="62"/>
      <c r="PG2" s="62"/>
      <c r="PH2" s="62"/>
      <c r="PI2" s="62"/>
      <c r="PJ2" s="62"/>
      <c r="PK2" s="62"/>
      <c r="PL2" s="62"/>
      <c r="PM2" s="62"/>
      <c r="PN2" s="62"/>
      <c r="PO2" s="62"/>
      <c r="PP2" s="62"/>
      <c r="PQ2" s="62"/>
      <c r="PR2" s="62"/>
      <c r="PS2" s="62"/>
      <c r="PT2" s="62"/>
      <c r="PU2" s="62"/>
      <c r="PV2" s="62"/>
      <c r="PW2" s="62"/>
      <c r="PX2" s="62"/>
      <c r="PY2" s="62"/>
      <c r="PZ2" s="62"/>
      <c r="QA2" s="62"/>
      <c r="QB2" s="62"/>
      <c r="QC2" s="62"/>
      <c r="QD2" s="62"/>
      <c r="QE2" s="62"/>
      <c r="QF2" s="62"/>
      <c r="QG2" s="62"/>
      <c r="QH2" s="62"/>
      <c r="QI2" s="62"/>
      <c r="QJ2" s="62"/>
      <c r="QK2" s="62"/>
      <c r="QL2" s="62"/>
      <c r="QM2" s="62"/>
      <c r="QN2" s="62"/>
      <c r="QO2" s="62"/>
      <c r="QP2" s="62"/>
      <c r="QQ2" s="62"/>
      <c r="QR2" s="62"/>
      <c r="QS2" s="62"/>
      <c r="QT2" s="62"/>
      <c r="QU2" s="62"/>
      <c r="QV2" s="62"/>
      <c r="QW2" s="62"/>
      <c r="QX2" s="62"/>
      <c r="QY2" s="62"/>
      <c r="QZ2" s="62"/>
      <c r="RA2" s="62"/>
      <c r="RB2" s="62"/>
      <c r="RC2" s="62"/>
      <c r="RD2" s="62"/>
      <c r="RE2" s="62"/>
      <c r="RF2" s="62"/>
      <c r="RG2" s="62"/>
      <c r="RH2" s="62"/>
      <c r="RI2" s="62"/>
      <c r="RJ2" s="62"/>
      <c r="RK2" s="62"/>
      <c r="RL2" s="62"/>
      <c r="RM2" s="62"/>
      <c r="RN2" s="62"/>
      <c r="RO2" s="62"/>
      <c r="RP2" s="62"/>
      <c r="RQ2" s="62"/>
      <c r="RR2" s="62"/>
      <c r="RS2" s="62"/>
      <c r="RT2" s="62"/>
      <c r="RU2" s="62"/>
      <c r="RV2" s="62"/>
      <c r="RW2" s="62"/>
      <c r="RX2" s="62"/>
      <c r="RY2" s="62"/>
      <c r="RZ2" s="62"/>
      <c r="SA2" s="62"/>
      <c r="SB2" s="62"/>
      <c r="SC2" s="62"/>
      <c r="SD2" s="62"/>
      <c r="SE2" s="62"/>
      <c r="SF2" s="62"/>
      <c r="SG2" s="62"/>
      <c r="SH2" s="62"/>
      <c r="SI2" s="62"/>
      <c r="SJ2" s="62"/>
      <c r="SK2" s="62"/>
      <c r="SL2" s="62"/>
      <c r="SM2" s="62"/>
      <c r="SN2" s="62"/>
      <c r="SO2" s="62"/>
      <c r="SP2" s="62"/>
      <c r="SQ2" s="62"/>
      <c r="SR2" s="62"/>
      <c r="SS2" s="62"/>
      <c r="ST2" s="62"/>
      <c r="SU2" s="62"/>
      <c r="SV2" s="62"/>
      <c r="SW2" s="62"/>
      <c r="SX2" s="62"/>
      <c r="SY2" s="62"/>
      <c r="SZ2" s="62"/>
      <c r="TA2" s="62"/>
      <c r="TB2" s="62"/>
      <c r="TC2" s="62"/>
      <c r="TD2" s="62"/>
      <c r="TE2" s="62"/>
      <c r="TF2" s="62"/>
      <c r="TG2" s="62"/>
      <c r="TH2" s="62"/>
      <c r="TI2" s="62"/>
      <c r="TJ2" s="62"/>
      <c r="TK2" s="62"/>
      <c r="TL2" s="62"/>
      <c r="TM2" s="62"/>
      <c r="TN2" s="62"/>
      <c r="TO2" s="62"/>
      <c r="TP2" s="62"/>
      <c r="TQ2" s="62"/>
      <c r="TR2" s="62"/>
      <c r="TS2" s="62"/>
      <c r="TT2" s="62"/>
      <c r="TU2" s="62"/>
      <c r="TV2" s="62"/>
      <c r="TW2" s="62"/>
      <c r="TX2" s="62"/>
      <c r="TY2" s="62"/>
      <c r="TZ2" s="62"/>
      <c r="UA2" s="62"/>
      <c r="UB2" s="62"/>
      <c r="UC2" s="62"/>
      <c r="UD2" s="62"/>
      <c r="UE2" s="62"/>
      <c r="UF2" s="62"/>
      <c r="UG2" s="62"/>
      <c r="UH2" s="62"/>
      <c r="UI2" s="62"/>
      <c r="UJ2" s="62"/>
      <c r="UK2" s="62"/>
      <c r="UL2" s="62"/>
      <c r="UM2" s="62"/>
      <c r="UN2" s="62"/>
      <c r="UO2" s="62"/>
      <c r="UP2" s="62"/>
      <c r="UQ2" s="62"/>
      <c r="UR2" s="62"/>
      <c r="US2" s="62"/>
      <c r="UT2" s="62"/>
      <c r="UU2" s="62"/>
      <c r="UV2" s="62"/>
      <c r="UW2" s="62"/>
      <c r="UX2" s="62"/>
      <c r="UY2" s="62"/>
      <c r="UZ2" s="62"/>
      <c r="VA2" s="62"/>
      <c r="VB2" s="62"/>
      <c r="VC2" s="62"/>
      <c r="VD2" s="62"/>
      <c r="VE2" s="62"/>
      <c r="VF2" s="62"/>
      <c r="VG2" s="62"/>
      <c r="VH2" s="62"/>
      <c r="VI2" s="62"/>
      <c r="VJ2" s="62"/>
      <c r="VK2" s="62"/>
      <c r="VL2" s="62"/>
      <c r="VM2" s="62"/>
      <c r="VN2" s="62"/>
      <c r="VO2" s="62"/>
      <c r="VP2" s="62"/>
      <c r="VQ2" s="62"/>
      <c r="VR2" s="62"/>
      <c r="VS2" s="62"/>
      <c r="VT2" s="62"/>
      <c r="VU2" s="62"/>
      <c r="VV2" s="62"/>
      <c r="VW2" s="62"/>
      <c r="VX2" s="62"/>
      <c r="VY2" s="62"/>
      <c r="VZ2" s="62"/>
      <c r="WA2" s="62"/>
      <c r="WB2" s="62"/>
      <c r="WC2" s="62"/>
      <c r="WD2" s="62"/>
      <c r="WE2" s="62"/>
      <c r="WF2" s="62"/>
      <c r="WG2" s="62"/>
      <c r="WH2" s="62"/>
      <c r="WI2" s="62"/>
      <c r="WJ2" s="62"/>
      <c r="WK2" s="62"/>
      <c r="WL2" s="62"/>
      <c r="WM2" s="62"/>
      <c r="WN2" s="62"/>
      <c r="WO2" s="62"/>
      <c r="WP2" s="62"/>
      <c r="WQ2" s="62"/>
      <c r="WR2" s="62"/>
      <c r="WS2" s="62"/>
      <c r="WT2" s="62"/>
      <c r="WU2" s="62"/>
      <c r="WV2" s="62"/>
      <c r="WW2" s="62"/>
      <c r="WX2" s="62"/>
      <c r="WY2" s="62"/>
      <c r="WZ2" s="62"/>
      <c r="XA2" s="62"/>
      <c r="XB2" s="62"/>
      <c r="XC2" s="62"/>
      <c r="XD2" s="62"/>
      <c r="XE2" s="62"/>
      <c r="XF2" s="62"/>
      <c r="XG2" s="62"/>
      <c r="XH2" s="62"/>
      <c r="XI2" s="62"/>
      <c r="XJ2" s="62"/>
      <c r="XK2" s="62"/>
      <c r="XL2" s="62"/>
      <c r="XM2" s="62"/>
      <c r="XN2" s="62"/>
      <c r="XO2" s="62"/>
      <c r="XP2" s="62"/>
      <c r="XQ2" s="62"/>
      <c r="XR2" s="62"/>
      <c r="XS2" s="62"/>
      <c r="XT2" s="62"/>
      <c r="XU2" s="62"/>
      <c r="XV2" s="62"/>
      <c r="XW2" s="62"/>
      <c r="XX2" s="62"/>
      <c r="XY2" s="62"/>
      <c r="XZ2" s="62"/>
      <c r="YA2" s="62"/>
      <c r="YB2" s="62"/>
      <c r="YC2" s="62"/>
      <c r="YD2" s="62"/>
      <c r="YE2" s="62"/>
      <c r="YF2" s="62"/>
      <c r="YG2" s="62"/>
      <c r="YH2" s="62"/>
      <c r="YI2" s="62"/>
      <c r="YJ2" s="62"/>
      <c r="YK2" s="62"/>
      <c r="YL2" s="62"/>
      <c r="YM2" s="62"/>
      <c r="YN2" s="62"/>
      <c r="YO2" s="62"/>
      <c r="YP2" s="62"/>
      <c r="YQ2" s="62"/>
      <c r="YR2" s="62"/>
      <c r="YS2" s="62"/>
      <c r="YT2" s="62"/>
      <c r="YU2" s="62"/>
      <c r="YV2" s="62"/>
      <c r="YW2" s="62"/>
      <c r="YX2" s="62"/>
      <c r="YY2" s="62"/>
      <c r="YZ2" s="62"/>
      <c r="ZA2" s="62"/>
      <c r="ZB2" s="62"/>
      <c r="ZC2" s="62"/>
      <c r="ZD2" s="62"/>
      <c r="ZE2" s="62"/>
      <c r="ZF2" s="62"/>
      <c r="ZG2" s="62"/>
      <c r="ZH2" s="62"/>
      <c r="ZI2" s="62"/>
      <c r="ZJ2" s="62"/>
      <c r="ZK2" s="62"/>
      <c r="ZL2" s="62"/>
      <c r="ZM2" s="62"/>
      <c r="ZN2" s="62"/>
      <c r="ZO2" s="62"/>
      <c r="ZP2" s="62"/>
      <c r="ZQ2" s="62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62"/>
      <c r="AGE2" s="62"/>
      <c r="AGF2" s="62"/>
      <c r="AGG2" s="62"/>
      <c r="AGH2" s="62"/>
      <c r="AGI2" s="62"/>
      <c r="AGJ2" s="62"/>
      <c r="AGK2" s="62"/>
      <c r="AGL2" s="62"/>
      <c r="AGM2" s="62"/>
      <c r="AGN2" s="62"/>
      <c r="AGO2" s="62"/>
      <c r="AGP2" s="62"/>
      <c r="AGQ2" s="62"/>
      <c r="AGR2" s="62"/>
      <c r="AGS2" s="62"/>
      <c r="AGT2" s="62"/>
      <c r="AGU2" s="62"/>
      <c r="AGV2" s="62"/>
      <c r="AGW2" s="62"/>
      <c r="AGX2" s="62"/>
      <c r="AGY2" s="62"/>
      <c r="AGZ2" s="62"/>
      <c r="AHA2" s="62"/>
      <c r="AHB2" s="62"/>
      <c r="AHC2" s="62"/>
      <c r="AHD2" s="62"/>
      <c r="AHE2" s="62"/>
      <c r="AHF2" s="62"/>
      <c r="AHG2" s="62"/>
      <c r="AHH2" s="62"/>
      <c r="AHI2" s="62"/>
      <c r="AHJ2" s="62"/>
      <c r="AHK2" s="62"/>
      <c r="AHL2" s="62"/>
      <c r="AHM2" s="62"/>
      <c r="AHN2" s="62"/>
      <c r="AHO2" s="62"/>
      <c r="AHP2" s="62"/>
      <c r="AHQ2" s="62"/>
      <c r="AHR2" s="62"/>
      <c r="AHS2" s="62"/>
      <c r="AHT2" s="62"/>
      <c r="AHU2" s="62"/>
      <c r="AHV2" s="62"/>
      <c r="AHW2" s="62"/>
      <c r="AHX2" s="62"/>
      <c r="AHY2" s="62"/>
      <c r="AHZ2" s="62"/>
      <c r="AIA2" s="62"/>
      <c r="AIB2" s="62"/>
      <c r="AIC2" s="62"/>
      <c r="AID2" s="62"/>
    </row>
    <row r="3" spans="1:914" x14ac:dyDescent="0.25">
      <c r="A3" s="62">
        <v>202212</v>
      </c>
      <c r="B3" s="62">
        <v>20003</v>
      </c>
      <c r="C3" s="63" t="s">
        <v>1798</v>
      </c>
      <c r="D3" s="63" t="s">
        <v>1026</v>
      </c>
      <c r="E3" s="65">
        <v>0</v>
      </c>
      <c r="F3" s="65">
        <v>0</v>
      </c>
      <c r="G3" s="65"/>
      <c r="H3" s="65">
        <v>0</v>
      </c>
      <c r="I3" s="65">
        <v>0</v>
      </c>
      <c r="J3" s="65">
        <v>0</v>
      </c>
      <c r="K3" s="65">
        <v>11334596</v>
      </c>
      <c r="L3" s="65"/>
      <c r="M3" s="65">
        <v>0</v>
      </c>
      <c r="N3" s="65"/>
      <c r="O3" s="65">
        <v>12667532</v>
      </c>
      <c r="P3" s="65">
        <v>10251</v>
      </c>
      <c r="Q3" s="65">
        <v>854052</v>
      </c>
      <c r="R3" s="65">
        <v>359621405</v>
      </c>
      <c r="S3" s="65">
        <v>2884</v>
      </c>
      <c r="T3" s="65">
        <v>0</v>
      </c>
      <c r="U3" s="65">
        <v>333727908</v>
      </c>
      <c r="V3" s="65">
        <v>923404</v>
      </c>
      <c r="W3" s="65">
        <v>0</v>
      </c>
      <c r="X3" s="65">
        <v>0</v>
      </c>
      <c r="Y3" s="65">
        <v>0</v>
      </c>
      <c r="Z3" s="65">
        <v>0</v>
      </c>
      <c r="AA3" s="65">
        <v>0</v>
      </c>
      <c r="AB3" s="65">
        <v>22158533</v>
      </c>
      <c r="AC3" s="65">
        <v>0</v>
      </c>
      <c r="AD3" s="65">
        <v>0</v>
      </c>
      <c r="AE3" s="65">
        <v>0</v>
      </c>
      <c r="AF3" s="65">
        <v>101842</v>
      </c>
      <c r="AG3" s="65">
        <v>1360865</v>
      </c>
      <c r="AH3" s="65">
        <v>21502171</v>
      </c>
      <c r="AI3" s="65">
        <v>0</v>
      </c>
      <c r="AJ3" s="65">
        <v>20195826</v>
      </c>
      <c r="AK3" s="65">
        <v>-1306345</v>
      </c>
      <c r="AL3" s="65">
        <v>0</v>
      </c>
      <c r="AM3" s="65">
        <v>500000</v>
      </c>
      <c r="AN3" s="65">
        <v>364765</v>
      </c>
      <c r="AO3" s="65">
        <v>0</v>
      </c>
      <c r="AP3" s="65"/>
      <c r="AQ3" s="65">
        <v>415794</v>
      </c>
      <c r="AR3" s="65">
        <v>0</v>
      </c>
      <c r="AS3" s="65">
        <v>28469</v>
      </c>
      <c r="AT3" s="65">
        <v>337457977</v>
      </c>
      <c r="AU3" s="65">
        <v>750000</v>
      </c>
      <c r="AV3" s="65">
        <v>329528755</v>
      </c>
      <c r="AW3" s="65">
        <v>6370194</v>
      </c>
      <c r="AX3" s="65">
        <v>0</v>
      </c>
      <c r="AY3" s="65"/>
      <c r="AZ3" s="65"/>
      <c r="BA3" s="65">
        <v>0</v>
      </c>
      <c r="BB3" s="65">
        <v>4895</v>
      </c>
      <c r="BC3" s="65">
        <v>0</v>
      </c>
      <c r="BD3" s="65">
        <v>4895</v>
      </c>
      <c r="BE3" s="65">
        <v>359621405</v>
      </c>
      <c r="BF3" s="65">
        <v>59957</v>
      </c>
      <c r="BG3" s="65">
        <v>40821</v>
      </c>
      <c r="BH3" s="65">
        <v>0</v>
      </c>
      <c r="BI3" s="65"/>
      <c r="BJ3" s="65">
        <v>515618</v>
      </c>
      <c r="BK3" s="65"/>
      <c r="BL3" s="65"/>
      <c r="BM3" s="62"/>
      <c r="BN3" s="65"/>
      <c r="BO3" s="65"/>
      <c r="BP3" s="65">
        <v>159</v>
      </c>
      <c r="BQ3" s="65"/>
      <c r="BR3" s="65">
        <v>159</v>
      </c>
      <c r="BS3" s="65">
        <v>13713536</v>
      </c>
      <c r="BT3" s="65">
        <v>13696137</v>
      </c>
      <c r="BU3" s="65">
        <v>0</v>
      </c>
      <c r="BV3" s="65">
        <v>17399</v>
      </c>
      <c r="BW3" s="65">
        <v>6181556</v>
      </c>
      <c r="BX3" s="65">
        <v>0</v>
      </c>
      <c r="BY3" s="65">
        <v>-272467</v>
      </c>
      <c r="BZ3" s="65">
        <v>0</v>
      </c>
      <c r="CA3" s="65">
        <v>1743472</v>
      </c>
      <c r="CB3" s="65">
        <v>1360865</v>
      </c>
      <c r="CC3" s="65">
        <v>175</v>
      </c>
      <c r="CD3" s="65">
        <v>-5533</v>
      </c>
      <c r="CE3" s="65">
        <v>1265628</v>
      </c>
      <c r="CF3" s="65">
        <v>2522991</v>
      </c>
      <c r="CG3" s="65"/>
      <c r="CH3" s="65">
        <v>612524</v>
      </c>
      <c r="CI3" s="65">
        <v>1869887</v>
      </c>
      <c r="CJ3" s="65">
        <v>382607</v>
      </c>
      <c r="CK3" s="65">
        <v>29530</v>
      </c>
      <c r="CL3" s="65">
        <v>3658565</v>
      </c>
      <c r="CM3" s="65">
        <v>363994</v>
      </c>
      <c r="CN3" s="65">
        <v>0</v>
      </c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  <c r="JE3" s="62"/>
      <c r="JF3" s="62"/>
      <c r="JG3" s="62"/>
      <c r="JH3" s="62"/>
      <c r="JI3" s="62"/>
      <c r="JJ3" s="62"/>
      <c r="JK3" s="62"/>
      <c r="JL3" s="62"/>
      <c r="JM3" s="62"/>
      <c r="JN3" s="62"/>
      <c r="JO3" s="62"/>
      <c r="JP3" s="62"/>
      <c r="JQ3" s="62"/>
      <c r="JR3" s="62"/>
      <c r="JS3" s="62"/>
      <c r="JT3" s="62"/>
      <c r="JU3" s="62"/>
      <c r="JV3" s="62"/>
      <c r="JW3" s="62"/>
      <c r="JX3" s="62"/>
      <c r="JY3" s="62"/>
      <c r="JZ3" s="62"/>
      <c r="KA3" s="62"/>
      <c r="KB3" s="62"/>
      <c r="KC3" s="62"/>
      <c r="KD3" s="62"/>
      <c r="KE3" s="62"/>
      <c r="KF3" s="62"/>
      <c r="KG3" s="62"/>
      <c r="KH3" s="62"/>
      <c r="KI3" s="62"/>
      <c r="KJ3" s="62"/>
      <c r="KK3" s="64"/>
      <c r="KL3" s="62"/>
      <c r="KM3" s="62"/>
      <c r="KN3" s="62"/>
      <c r="KO3" s="62"/>
      <c r="KP3" s="62"/>
      <c r="KQ3" s="62"/>
      <c r="KR3" s="62"/>
      <c r="KS3" s="62"/>
      <c r="KT3" s="62"/>
      <c r="KU3" s="62"/>
      <c r="KV3" s="62"/>
      <c r="KW3" s="62"/>
      <c r="KX3" s="62"/>
      <c r="KY3" s="62"/>
      <c r="KZ3" s="62"/>
      <c r="LA3" s="62"/>
      <c r="LB3" s="62"/>
      <c r="LC3" s="62"/>
      <c r="LD3" s="62"/>
      <c r="LE3" s="62"/>
      <c r="LF3" s="62"/>
      <c r="LG3" s="62"/>
      <c r="LH3" s="62"/>
      <c r="LI3" s="62"/>
      <c r="LJ3" s="62"/>
      <c r="LK3" s="62"/>
      <c r="LL3" s="62"/>
      <c r="LM3" s="62"/>
      <c r="LN3" s="64"/>
      <c r="LO3" s="64"/>
      <c r="LP3" s="64"/>
      <c r="LQ3" s="62"/>
      <c r="LR3" s="62"/>
      <c r="LS3" s="62"/>
      <c r="LT3" s="64"/>
      <c r="LU3" s="62"/>
      <c r="LV3" s="64"/>
      <c r="LW3" s="64"/>
      <c r="LX3" s="62"/>
      <c r="LY3" s="62"/>
      <c r="LZ3" s="62"/>
      <c r="MA3" s="62"/>
      <c r="MB3" s="64"/>
      <c r="MC3" s="62"/>
      <c r="MD3" s="62"/>
      <c r="ME3" s="64"/>
      <c r="MF3" s="64"/>
      <c r="MG3" s="62"/>
      <c r="MH3" s="62"/>
      <c r="MI3" s="62"/>
      <c r="MJ3" s="64"/>
      <c r="MK3" s="64"/>
      <c r="ML3" s="64"/>
      <c r="MM3" s="64"/>
      <c r="MN3" s="62"/>
      <c r="MO3" s="64"/>
      <c r="MP3" s="62"/>
      <c r="MQ3" s="64"/>
      <c r="MR3" s="62"/>
      <c r="MS3" s="64"/>
      <c r="MT3" s="64"/>
      <c r="MU3" s="64"/>
      <c r="MV3" s="64"/>
      <c r="MW3" s="62"/>
      <c r="MX3" s="62"/>
      <c r="MY3" s="62"/>
      <c r="MZ3" s="62"/>
      <c r="NA3" s="62"/>
      <c r="NB3" s="62"/>
      <c r="NC3" s="62"/>
      <c r="ND3" s="62"/>
      <c r="NE3" s="62"/>
      <c r="NF3" s="62"/>
      <c r="NG3" s="62"/>
      <c r="NH3" s="62"/>
      <c r="NI3" s="62"/>
      <c r="NJ3" s="62"/>
      <c r="NK3" s="62"/>
      <c r="NL3" s="62"/>
      <c r="NM3" s="62"/>
      <c r="NN3" s="62"/>
      <c r="NO3" s="62"/>
      <c r="NP3" s="62"/>
      <c r="NQ3" s="62"/>
      <c r="NR3" s="62"/>
      <c r="NS3" s="62"/>
      <c r="NT3" s="62"/>
      <c r="NU3" s="62"/>
      <c r="NV3" s="62"/>
      <c r="NW3" s="62"/>
      <c r="NX3" s="62"/>
      <c r="NY3" s="62"/>
      <c r="NZ3" s="62"/>
      <c r="OA3" s="62"/>
      <c r="OB3" s="62"/>
      <c r="OC3" s="62"/>
      <c r="OD3" s="62"/>
      <c r="OE3" s="62"/>
      <c r="OF3" s="62"/>
      <c r="OG3" s="62"/>
      <c r="OH3" s="62"/>
      <c r="OI3" s="62"/>
      <c r="OJ3" s="62"/>
      <c r="OK3" s="62"/>
      <c r="OL3" s="62"/>
      <c r="OM3" s="62"/>
      <c r="ON3" s="62"/>
      <c r="OO3" s="62"/>
      <c r="OP3" s="62"/>
      <c r="OQ3" s="62"/>
      <c r="OR3" s="62"/>
      <c r="OS3" s="62"/>
      <c r="OT3" s="62"/>
      <c r="OU3" s="62"/>
      <c r="OV3" s="62"/>
      <c r="OW3" s="62"/>
      <c r="OX3" s="62"/>
      <c r="OY3" s="62"/>
      <c r="OZ3" s="62"/>
      <c r="PA3" s="62"/>
      <c r="PB3" s="62"/>
      <c r="PC3" s="62"/>
      <c r="PD3" s="62"/>
      <c r="PE3" s="62"/>
      <c r="PF3" s="62"/>
      <c r="PG3" s="62"/>
      <c r="PH3" s="62"/>
      <c r="PI3" s="62"/>
      <c r="PJ3" s="62"/>
      <c r="PK3" s="62"/>
      <c r="PL3" s="62"/>
      <c r="PM3" s="62"/>
      <c r="PN3" s="62"/>
      <c r="PO3" s="62"/>
      <c r="PP3" s="62"/>
      <c r="PQ3" s="62"/>
      <c r="PR3" s="62"/>
      <c r="PS3" s="62"/>
      <c r="PT3" s="62"/>
      <c r="PU3" s="62"/>
      <c r="PV3" s="62"/>
      <c r="PW3" s="62"/>
      <c r="PX3" s="62"/>
      <c r="PY3" s="62"/>
      <c r="PZ3" s="62"/>
      <c r="QA3" s="62"/>
      <c r="QB3" s="62"/>
      <c r="QC3" s="62"/>
      <c r="QD3" s="62"/>
      <c r="QE3" s="62"/>
      <c r="QF3" s="62"/>
      <c r="QG3" s="62"/>
      <c r="QH3" s="62"/>
      <c r="QI3" s="62"/>
      <c r="QJ3" s="62"/>
      <c r="QK3" s="62"/>
      <c r="QL3" s="62"/>
      <c r="QM3" s="62"/>
      <c r="QN3" s="62"/>
      <c r="QO3" s="62"/>
      <c r="QP3" s="62"/>
      <c r="QQ3" s="62"/>
      <c r="QR3" s="62"/>
      <c r="QS3" s="62"/>
      <c r="QT3" s="62"/>
      <c r="QU3" s="62"/>
      <c r="QV3" s="62"/>
      <c r="QW3" s="62"/>
      <c r="QX3" s="62"/>
      <c r="QY3" s="62"/>
      <c r="QZ3" s="62"/>
      <c r="RA3" s="62"/>
      <c r="RB3" s="62"/>
      <c r="RC3" s="62"/>
      <c r="RD3" s="62"/>
      <c r="RE3" s="62"/>
      <c r="RF3" s="62"/>
      <c r="RG3" s="62"/>
      <c r="RH3" s="62"/>
      <c r="RI3" s="62"/>
      <c r="RJ3" s="62"/>
      <c r="RK3" s="62"/>
      <c r="RL3" s="62"/>
      <c r="RM3" s="62"/>
      <c r="RN3" s="62"/>
      <c r="RO3" s="62"/>
      <c r="RP3" s="62"/>
      <c r="RQ3" s="62"/>
      <c r="RR3" s="62"/>
      <c r="RS3" s="62"/>
      <c r="RT3" s="62"/>
      <c r="RU3" s="62"/>
      <c r="RV3" s="62"/>
      <c r="RW3" s="62"/>
      <c r="RX3" s="62"/>
      <c r="RY3" s="62"/>
      <c r="RZ3" s="62"/>
      <c r="SA3" s="62"/>
      <c r="SB3" s="62"/>
      <c r="SC3" s="62"/>
      <c r="SD3" s="62"/>
      <c r="SE3" s="62"/>
      <c r="SF3" s="62"/>
      <c r="SG3" s="62"/>
      <c r="SH3" s="62"/>
      <c r="SI3" s="62"/>
      <c r="SJ3" s="62"/>
      <c r="SK3" s="62"/>
      <c r="SL3" s="62"/>
      <c r="SM3" s="62"/>
      <c r="SN3" s="62"/>
      <c r="SO3" s="62"/>
      <c r="SP3" s="62"/>
      <c r="SQ3" s="62"/>
      <c r="SR3" s="62"/>
      <c r="SS3" s="62"/>
      <c r="ST3" s="62"/>
      <c r="SU3" s="62"/>
      <c r="SV3" s="62"/>
      <c r="SW3" s="62"/>
      <c r="SX3" s="62"/>
      <c r="SY3" s="62"/>
      <c r="SZ3" s="62"/>
      <c r="TA3" s="62"/>
      <c r="TB3" s="62"/>
      <c r="TC3" s="62"/>
      <c r="TD3" s="62"/>
      <c r="TE3" s="62"/>
      <c r="TF3" s="62"/>
      <c r="TG3" s="62"/>
      <c r="TH3" s="62"/>
      <c r="TI3" s="62"/>
      <c r="TJ3" s="62"/>
      <c r="TK3" s="62"/>
      <c r="TL3" s="62"/>
      <c r="TM3" s="62"/>
      <c r="TN3" s="62"/>
      <c r="TO3" s="62"/>
      <c r="TP3" s="62"/>
      <c r="TQ3" s="62"/>
      <c r="TR3" s="62"/>
      <c r="TS3" s="62"/>
      <c r="TT3" s="62"/>
      <c r="TU3" s="62"/>
      <c r="TV3" s="62"/>
      <c r="TW3" s="62"/>
      <c r="TX3" s="62"/>
      <c r="TY3" s="62"/>
      <c r="TZ3" s="62"/>
      <c r="UA3" s="62"/>
      <c r="UB3" s="62"/>
      <c r="UC3" s="62"/>
      <c r="UD3" s="62"/>
      <c r="UE3" s="62"/>
      <c r="UF3" s="62"/>
      <c r="UG3" s="62"/>
      <c r="UH3" s="62"/>
      <c r="UI3" s="62"/>
      <c r="UJ3" s="62"/>
      <c r="UK3" s="62"/>
      <c r="UL3" s="62"/>
      <c r="UM3" s="62"/>
      <c r="UN3" s="62"/>
      <c r="UO3" s="62"/>
      <c r="UP3" s="62"/>
      <c r="UQ3" s="62"/>
      <c r="UR3" s="62"/>
      <c r="US3" s="62"/>
      <c r="UT3" s="62"/>
      <c r="UU3" s="62"/>
      <c r="UV3" s="62"/>
      <c r="UW3" s="62"/>
      <c r="UX3" s="62"/>
      <c r="UY3" s="62"/>
      <c r="UZ3" s="62"/>
      <c r="VA3" s="62"/>
      <c r="VB3" s="62"/>
      <c r="VC3" s="62"/>
      <c r="VD3" s="62"/>
      <c r="VE3" s="62"/>
      <c r="VF3" s="62"/>
      <c r="VG3" s="62"/>
      <c r="VH3" s="62"/>
      <c r="VI3" s="62"/>
      <c r="VJ3" s="62"/>
      <c r="VK3" s="62"/>
      <c r="VL3" s="62"/>
      <c r="VM3" s="62"/>
      <c r="VN3" s="62"/>
      <c r="VO3" s="62"/>
      <c r="VP3" s="62"/>
      <c r="VQ3" s="62"/>
      <c r="VR3" s="62"/>
      <c r="VS3" s="62"/>
      <c r="VT3" s="62"/>
      <c r="VU3" s="62"/>
      <c r="VV3" s="62"/>
      <c r="VW3" s="62"/>
      <c r="VX3" s="62"/>
      <c r="VY3" s="62"/>
      <c r="VZ3" s="62"/>
      <c r="WA3" s="62"/>
      <c r="WB3" s="62"/>
      <c r="WC3" s="62"/>
      <c r="WD3" s="62"/>
      <c r="WE3" s="62"/>
      <c r="WF3" s="62"/>
      <c r="WG3" s="62"/>
      <c r="WH3" s="62"/>
      <c r="WI3" s="62"/>
      <c r="WJ3" s="62"/>
      <c r="WK3" s="62"/>
      <c r="WL3" s="62"/>
      <c r="WM3" s="62"/>
      <c r="WN3" s="62"/>
      <c r="WO3" s="62"/>
      <c r="WP3" s="62"/>
      <c r="WQ3" s="62"/>
      <c r="WR3" s="62"/>
      <c r="WS3" s="62"/>
      <c r="WT3" s="62"/>
      <c r="WU3" s="62"/>
      <c r="WV3" s="62"/>
      <c r="WW3" s="62"/>
      <c r="WX3" s="62"/>
      <c r="WY3" s="62"/>
      <c r="WZ3" s="62"/>
      <c r="XA3" s="62"/>
      <c r="XB3" s="62"/>
      <c r="XC3" s="62"/>
      <c r="XD3" s="62"/>
      <c r="XE3" s="62"/>
      <c r="XF3" s="62"/>
      <c r="XG3" s="62"/>
      <c r="XH3" s="62"/>
      <c r="XI3" s="62"/>
      <c r="XJ3" s="62"/>
      <c r="XK3" s="62"/>
      <c r="XL3" s="62"/>
      <c r="XM3" s="62"/>
      <c r="XN3" s="62"/>
      <c r="XO3" s="62"/>
      <c r="XP3" s="62"/>
      <c r="XQ3" s="62"/>
      <c r="XR3" s="62"/>
      <c r="XS3" s="62"/>
      <c r="XT3" s="62"/>
      <c r="XU3" s="62"/>
      <c r="XV3" s="62"/>
      <c r="XW3" s="62"/>
      <c r="XX3" s="62"/>
      <c r="XY3" s="62"/>
      <c r="XZ3" s="62"/>
      <c r="YA3" s="62"/>
      <c r="YB3" s="62"/>
      <c r="YC3" s="62"/>
      <c r="YD3" s="62"/>
      <c r="YE3" s="62"/>
      <c r="YF3" s="62"/>
      <c r="YG3" s="62"/>
      <c r="YH3" s="62"/>
      <c r="YI3" s="62"/>
      <c r="YJ3" s="62"/>
      <c r="YK3" s="62"/>
      <c r="YL3" s="62"/>
      <c r="YM3" s="62"/>
      <c r="YN3" s="62"/>
      <c r="YO3" s="62"/>
      <c r="YP3" s="62"/>
      <c r="YQ3" s="62"/>
      <c r="YR3" s="62"/>
      <c r="YS3" s="62"/>
      <c r="YT3" s="62"/>
      <c r="YU3" s="62"/>
      <c r="YV3" s="62"/>
      <c r="YW3" s="62"/>
      <c r="YX3" s="62"/>
      <c r="YY3" s="62"/>
      <c r="YZ3" s="62"/>
      <c r="ZA3" s="62"/>
      <c r="ZB3" s="62"/>
      <c r="ZC3" s="62"/>
      <c r="ZD3" s="62"/>
      <c r="ZE3" s="62"/>
      <c r="ZF3" s="62"/>
      <c r="ZG3" s="62"/>
      <c r="ZH3" s="62"/>
      <c r="ZI3" s="62"/>
      <c r="ZJ3" s="62"/>
      <c r="ZK3" s="62"/>
      <c r="ZL3" s="62"/>
      <c r="ZM3" s="62"/>
      <c r="ZN3" s="62"/>
      <c r="ZO3" s="62"/>
      <c r="ZP3" s="62"/>
      <c r="ZQ3" s="62"/>
      <c r="ZR3" s="62"/>
      <c r="ZS3" s="62"/>
      <c r="ZT3" s="62"/>
      <c r="ZU3" s="62"/>
      <c r="ZV3" s="62"/>
      <c r="ZW3" s="62"/>
      <c r="ZX3" s="62"/>
      <c r="ZY3" s="62"/>
      <c r="ZZ3" s="62"/>
      <c r="AAA3" s="62"/>
      <c r="AAB3" s="62"/>
      <c r="AAC3" s="62"/>
      <c r="AAD3" s="62"/>
      <c r="AAE3" s="62"/>
      <c r="AAF3" s="62"/>
      <c r="AAG3" s="62"/>
      <c r="AAH3" s="62"/>
      <c r="AAI3" s="62"/>
      <c r="AAJ3" s="62"/>
      <c r="AAK3" s="62"/>
      <c r="AAL3" s="62"/>
      <c r="AAM3" s="62"/>
      <c r="AAN3" s="62"/>
      <c r="AAO3" s="62"/>
      <c r="AAP3" s="62"/>
      <c r="AAQ3" s="62"/>
      <c r="AAR3" s="62"/>
      <c r="AAS3" s="62"/>
      <c r="AAT3" s="62"/>
      <c r="AAU3" s="62"/>
      <c r="AAV3" s="62"/>
      <c r="AAW3" s="62"/>
      <c r="AAX3" s="62"/>
      <c r="AAY3" s="62"/>
      <c r="AAZ3" s="62"/>
      <c r="ABA3" s="62"/>
      <c r="ABB3" s="62"/>
      <c r="ABC3" s="62"/>
      <c r="ABD3" s="62"/>
      <c r="ABE3" s="62"/>
      <c r="ABF3" s="62"/>
      <c r="ABG3" s="62"/>
      <c r="ABH3" s="62"/>
      <c r="ABI3" s="62"/>
      <c r="ABJ3" s="62"/>
      <c r="ABK3" s="62"/>
      <c r="ABL3" s="62"/>
      <c r="ABM3" s="62"/>
      <c r="ABN3" s="62"/>
      <c r="ABO3" s="62"/>
      <c r="ABP3" s="62"/>
      <c r="ABQ3" s="62"/>
      <c r="ABR3" s="62"/>
      <c r="ABS3" s="62"/>
      <c r="ABT3" s="62"/>
      <c r="ABU3" s="62"/>
      <c r="ABV3" s="62"/>
      <c r="ABW3" s="62"/>
      <c r="ABX3" s="62"/>
      <c r="ABY3" s="62"/>
      <c r="ABZ3" s="62"/>
      <c r="ACA3" s="62"/>
      <c r="ACB3" s="62"/>
      <c r="ACC3" s="62"/>
      <c r="ACD3" s="62"/>
      <c r="ACE3" s="62"/>
      <c r="ACF3" s="62"/>
      <c r="ACG3" s="62"/>
      <c r="ACH3" s="62"/>
      <c r="ACI3" s="62"/>
      <c r="ACJ3" s="62"/>
      <c r="ACK3" s="62"/>
      <c r="ACL3" s="62"/>
      <c r="ACM3" s="62"/>
      <c r="ACN3" s="62"/>
      <c r="ACO3" s="62"/>
      <c r="ACP3" s="62"/>
      <c r="ACQ3" s="62"/>
      <c r="ACR3" s="62"/>
      <c r="ACS3" s="62"/>
      <c r="ACT3" s="62"/>
      <c r="ACU3" s="62"/>
      <c r="ACV3" s="62"/>
      <c r="ACW3" s="62"/>
      <c r="ACX3" s="62"/>
      <c r="ACY3" s="62"/>
      <c r="ACZ3" s="62"/>
      <c r="ADA3" s="62"/>
      <c r="ADB3" s="62"/>
      <c r="ADC3" s="62"/>
      <c r="ADD3" s="62"/>
      <c r="ADE3" s="62"/>
      <c r="ADF3" s="62"/>
      <c r="ADG3" s="62"/>
      <c r="ADH3" s="62"/>
      <c r="ADI3" s="62"/>
      <c r="ADJ3" s="62"/>
      <c r="ADK3" s="62"/>
      <c r="ADL3" s="62"/>
      <c r="ADM3" s="62"/>
      <c r="ADN3" s="62"/>
      <c r="ADO3" s="62"/>
      <c r="ADP3" s="62"/>
      <c r="ADQ3" s="62"/>
      <c r="ADR3" s="62"/>
      <c r="ADS3" s="62"/>
      <c r="ADT3" s="62"/>
      <c r="ADU3" s="62"/>
      <c r="ADV3" s="62"/>
      <c r="ADW3" s="62"/>
      <c r="ADX3" s="62"/>
      <c r="ADY3" s="62"/>
      <c r="ADZ3" s="62"/>
      <c r="AEA3" s="62"/>
      <c r="AEB3" s="62"/>
      <c r="AEC3" s="62"/>
      <c r="AED3" s="62"/>
      <c r="AEE3" s="62"/>
      <c r="AEF3" s="62"/>
      <c r="AEG3" s="62"/>
      <c r="AEH3" s="62"/>
      <c r="AEI3" s="62"/>
      <c r="AEJ3" s="62"/>
      <c r="AEK3" s="62"/>
      <c r="AEL3" s="62"/>
      <c r="AEM3" s="62"/>
      <c r="AEN3" s="62"/>
      <c r="AEO3" s="62"/>
      <c r="AEP3" s="62"/>
      <c r="AEQ3" s="62"/>
      <c r="AER3" s="62"/>
      <c r="AES3" s="62"/>
      <c r="AET3" s="62"/>
      <c r="AEU3" s="62"/>
      <c r="AEV3" s="62"/>
      <c r="AEW3" s="62"/>
      <c r="AEX3" s="62"/>
      <c r="AEY3" s="62"/>
      <c r="AEZ3" s="62"/>
      <c r="AFA3" s="62"/>
      <c r="AFB3" s="62"/>
      <c r="AFC3" s="62"/>
      <c r="AFD3" s="62"/>
      <c r="AFE3" s="62"/>
      <c r="AFF3" s="62"/>
      <c r="AFG3" s="62"/>
      <c r="AFH3" s="62"/>
      <c r="AFI3" s="62"/>
      <c r="AFJ3" s="62"/>
      <c r="AFK3" s="62"/>
      <c r="AFL3" s="62"/>
      <c r="AFM3" s="62"/>
      <c r="AFN3" s="62"/>
      <c r="AFO3" s="62"/>
      <c r="AFP3" s="62"/>
      <c r="AFQ3" s="62"/>
      <c r="AFR3" s="62"/>
      <c r="AFS3" s="62"/>
      <c r="AFT3" s="62"/>
      <c r="AFU3" s="62"/>
      <c r="AFV3" s="62"/>
      <c r="AFW3" s="62"/>
      <c r="AFX3" s="62"/>
      <c r="AFY3" s="62"/>
      <c r="AFZ3" s="62"/>
      <c r="AGA3" s="62"/>
      <c r="AGB3" s="62"/>
      <c r="AGC3" s="62"/>
      <c r="AGD3" s="62"/>
      <c r="AGE3" s="62"/>
      <c r="AGF3" s="62"/>
      <c r="AGG3" s="62"/>
      <c r="AGH3" s="62"/>
      <c r="AGI3" s="62"/>
      <c r="AGJ3" s="62"/>
      <c r="AGK3" s="62"/>
      <c r="AGL3" s="62"/>
      <c r="AGM3" s="62"/>
      <c r="AGN3" s="62"/>
      <c r="AGO3" s="62"/>
      <c r="AGP3" s="62"/>
      <c r="AGQ3" s="62"/>
      <c r="AGR3" s="62"/>
      <c r="AGS3" s="62"/>
      <c r="AGT3" s="62"/>
      <c r="AGU3" s="62"/>
      <c r="AGV3" s="62"/>
      <c r="AGW3" s="62"/>
      <c r="AGX3" s="62"/>
      <c r="AGY3" s="62"/>
      <c r="AGZ3" s="62"/>
      <c r="AHA3" s="62"/>
      <c r="AHB3" s="62"/>
      <c r="AHC3" s="62"/>
      <c r="AHD3" s="62"/>
      <c r="AHE3" s="62"/>
      <c r="AHF3" s="62"/>
      <c r="AHG3" s="62"/>
      <c r="AHH3" s="62"/>
      <c r="AHI3" s="62"/>
      <c r="AHJ3" s="62"/>
      <c r="AHK3" s="62"/>
      <c r="AHL3" s="62"/>
      <c r="AHM3" s="62"/>
      <c r="AHN3" s="62"/>
      <c r="AHO3" s="62"/>
      <c r="AHP3" s="62"/>
      <c r="AHQ3" s="62"/>
      <c r="AHR3" s="62"/>
      <c r="AHS3" s="62"/>
      <c r="AHT3" s="62"/>
      <c r="AHU3" s="62"/>
      <c r="AHV3" s="62"/>
      <c r="AHW3" s="62"/>
      <c r="AHX3" s="62"/>
      <c r="AHY3" s="62"/>
      <c r="AHZ3" s="62"/>
      <c r="AIA3" s="62"/>
      <c r="AIB3" s="62"/>
      <c r="AIC3" s="62"/>
      <c r="AID3" s="62"/>
    </row>
    <row r="4" spans="1:914" x14ac:dyDescent="0.25">
      <c r="A4" s="62">
        <v>202212</v>
      </c>
      <c r="B4" s="62">
        <v>20009</v>
      </c>
      <c r="C4" s="63" t="s">
        <v>1029</v>
      </c>
      <c r="D4" s="63" t="s">
        <v>1026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83</v>
      </c>
      <c r="L4" s="65">
        <v>23700</v>
      </c>
      <c r="M4" s="65">
        <v>0</v>
      </c>
      <c r="N4" s="65">
        <v>0</v>
      </c>
      <c r="O4" s="65">
        <v>0</v>
      </c>
      <c r="P4" s="65">
        <v>6706</v>
      </c>
      <c r="Q4" s="65">
        <v>39264357</v>
      </c>
      <c r="R4" s="65">
        <v>425505932</v>
      </c>
      <c r="S4" s="65">
        <v>2718</v>
      </c>
      <c r="T4" s="65">
        <v>527</v>
      </c>
      <c r="U4" s="65">
        <v>385886604</v>
      </c>
      <c r="V4" s="65">
        <v>310505</v>
      </c>
      <c r="W4" s="65">
        <v>41</v>
      </c>
      <c r="X4" s="65">
        <v>0</v>
      </c>
      <c r="Y4" s="65">
        <v>0</v>
      </c>
      <c r="Z4" s="65">
        <v>0</v>
      </c>
      <c r="AA4" s="65">
        <v>0</v>
      </c>
      <c r="AB4" s="65">
        <v>22280483</v>
      </c>
      <c r="AC4" s="65">
        <v>1550000</v>
      </c>
      <c r="AD4" s="65">
        <v>24423</v>
      </c>
      <c r="AE4" s="65">
        <v>0</v>
      </c>
      <c r="AF4" s="65">
        <v>0</v>
      </c>
      <c r="AG4" s="65">
        <v>20535718</v>
      </c>
      <c r="AH4" s="65">
        <v>0</v>
      </c>
      <c r="AI4" s="65">
        <v>0</v>
      </c>
      <c r="AJ4" s="65">
        <v>27515</v>
      </c>
      <c r="AK4" s="65">
        <v>3092</v>
      </c>
      <c r="AL4" s="65">
        <v>0</v>
      </c>
      <c r="AM4" s="65">
        <v>1717250</v>
      </c>
      <c r="AN4" s="65">
        <v>0</v>
      </c>
      <c r="AO4" s="65">
        <v>0</v>
      </c>
      <c r="AP4" s="65">
        <v>0</v>
      </c>
      <c r="AQ4" s="65">
        <v>9503192</v>
      </c>
      <c r="AR4" s="65">
        <v>0</v>
      </c>
      <c r="AS4" s="65">
        <v>9543</v>
      </c>
      <c r="AT4" s="65">
        <v>401675449</v>
      </c>
      <c r="AU4" s="65">
        <v>0</v>
      </c>
      <c r="AV4" s="65">
        <v>389736823</v>
      </c>
      <c r="AW4" s="65">
        <v>2425891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425505932</v>
      </c>
      <c r="BF4" s="65">
        <v>0</v>
      </c>
      <c r="BG4" s="65">
        <v>3388</v>
      </c>
      <c r="BH4" s="65">
        <v>7303</v>
      </c>
      <c r="BI4" s="65">
        <v>0</v>
      </c>
      <c r="BJ4" s="65">
        <v>118718774</v>
      </c>
      <c r="BK4" s="65"/>
      <c r="BL4" s="65"/>
      <c r="BM4" s="62"/>
      <c r="BN4" s="65"/>
      <c r="BO4" s="65"/>
      <c r="BP4" s="65">
        <v>12</v>
      </c>
      <c r="BQ4" s="65"/>
      <c r="BR4" s="65">
        <v>12</v>
      </c>
      <c r="BS4" s="65">
        <v>1694190</v>
      </c>
      <c r="BT4" s="65">
        <v>1694190</v>
      </c>
      <c r="BU4" s="65"/>
      <c r="BV4" s="65"/>
      <c r="BW4" s="65">
        <v>7877683</v>
      </c>
      <c r="BX4" s="65">
        <v>47</v>
      </c>
      <c r="BY4" s="65">
        <v>26809</v>
      </c>
      <c r="BZ4" s="65">
        <v>1435</v>
      </c>
      <c r="CA4" s="65">
        <v>1377238</v>
      </c>
      <c r="CB4" s="65">
        <v>1074804</v>
      </c>
      <c r="CC4" s="65">
        <v>3756</v>
      </c>
      <c r="CD4" s="65">
        <v>-17010</v>
      </c>
      <c r="CE4" s="65">
        <v>1309855</v>
      </c>
      <c r="CF4" s="65">
        <v>3516713</v>
      </c>
      <c r="CG4" s="65">
        <v>0</v>
      </c>
      <c r="CH4" s="65">
        <v>633223</v>
      </c>
      <c r="CI4" s="65">
        <v>2840081</v>
      </c>
      <c r="CJ4" s="65">
        <v>302434</v>
      </c>
      <c r="CK4" s="65">
        <v>0</v>
      </c>
      <c r="CL4" s="65">
        <v>4360970</v>
      </c>
      <c r="CM4" s="65">
        <v>1424168</v>
      </c>
      <c r="CN4" s="65">
        <v>0</v>
      </c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  <c r="IW4" s="62"/>
      <c r="IX4" s="62"/>
      <c r="IY4" s="62"/>
      <c r="IZ4" s="62"/>
      <c r="JA4" s="62"/>
      <c r="JB4" s="62"/>
      <c r="JC4" s="62"/>
      <c r="JD4" s="62"/>
      <c r="JE4" s="62"/>
      <c r="JF4" s="62"/>
      <c r="JG4" s="62"/>
      <c r="JH4" s="62"/>
      <c r="JI4" s="62"/>
      <c r="JJ4" s="62"/>
      <c r="JK4" s="62"/>
      <c r="JL4" s="62"/>
      <c r="JM4" s="62"/>
      <c r="JN4" s="62"/>
      <c r="JO4" s="62"/>
      <c r="JP4" s="62"/>
      <c r="JQ4" s="62"/>
      <c r="JR4" s="62"/>
      <c r="JS4" s="62"/>
      <c r="JT4" s="62"/>
      <c r="JU4" s="62"/>
      <c r="JV4" s="62"/>
      <c r="JW4" s="62"/>
      <c r="JX4" s="62"/>
      <c r="JY4" s="62"/>
      <c r="JZ4" s="62"/>
      <c r="KA4" s="62"/>
      <c r="KB4" s="62"/>
      <c r="KC4" s="62"/>
      <c r="KD4" s="62"/>
      <c r="KE4" s="62"/>
      <c r="KF4" s="62"/>
      <c r="KG4" s="62"/>
      <c r="KH4" s="62"/>
      <c r="KI4" s="62"/>
      <c r="KJ4" s="62"/>
      <c r="KK4" s="64"/>
      <c r="KL4" s="62"/>
      <c r="KM4" s="62"/>
      <c r="KN4" s="62"/>
      <c r="KO4" s="62"/>
      <c r="KP4" s="62"/>
      <c r="KQ4" s="62"/>
      <c r="KR4" s="62"/>
      <c r="KS4" s="62"/>
      <c r="KT4" s="62"/>
      <c r="KU4" s="62"/>
      <c r="KV4" s="62"/>
      <c r="KW4" s="62"/>
      <c r="KX4" s="62"/>
      <c r="KY4" s="62"/>
      <c r="KZ4" s="62"/>
      <c r="LA4" s="62"/>
      <c r="LB4" s="62"/>
      <c r="LC4" s="62"/>
      <c r="LD4" s="62"/>
      <c r="LE4" s="62"/>
      <c r="LF4" s="62"/>
      <c r="LG4" s="62"/>
      <c r="LH4" s="62"/>
      <c r="LI4" s="62"/>
      <c r="LJ4" s="62"/>
      <c r="LK4" s="62"/>
      <c r="LL4" s="62"/>
      <c r="LM4" s="62"/>
      <c r="LN4" s="64"/>
      <c r="LO4" s="64"/>
      <c r="LP4" s="64"/>
      <c r="LQ4" s="62"/>
      <c r="LR4" s="62"/>
      <c r="LS4" s="62"/>
      <c r="LT4" s="64"/>
      <c r="LU4" s="62"/>
      <c r="LV4" s="64"/>
      <c r="LW4" s="64"/>
      <c r="LX4" s="62"/>
      <c r="LY4" s="62"/>
      <c r="LZ4" s="62"/>
      <c r="MA4" s="62"/>
      <c r="MB4" s="64"/>
      <c r="MC4" s="62"/>
      <c r="MD4" s="62"/>
      <c r="ME4" s="64"/>
      <c r="MF4" s="64"/>
      <c r="MG4" s="62"/>
      <c r="MH4" s="62"/>
      <c r="MI4" s="62"/>
      <c r="MJ4" s="64"/>
      <c r="MK4" s="64"/>
      <c r="ML4" s="64"/>
      <c r="MM4" s="64"/>
      <c r="MN4" s="62"/>
      <c r="MO4" s="64"/>
      <c r="MP4" s="62"/>
      <c r="MQ4" s="64"/>
      <c r="MR4" s="62"/>
      <c r="MS4" s="64"/>
      <c r="MT4" s="64"/>
      <c r="MU4" s="64"/>
      <c r="MV4" s="64"/>
      <c r="MW4" s="62"/>
      <c r="MX4" s="62"/>
      <c r="MY4" s="62"/>
      <c r="MZ4" s="62"/>
      <c r="NA4" s="62"/>
      <c r="NB4" s="62"/>
      <c r="NC4" s="62"/>
      <c r="ND4" s="62"/>
      <c r="NE4" s="62"/>
      <c r="NF4" s="62"/>
      <c r="NG4" s="62"/>
      <c r="NH4" s="62"/>
      <c r="NI4" s="62"/>
      <c r="NJ4" s="62"/>
      <c r="NK4" s="62"/>
      <c r="NL4" s="62"/>
      <c r="NM4" s="62"/>
      <c r="NN4" s="62"/>
      <c r="NO4" s="62"/>
      <c r="NP4" s="62"/>
      <c r="NQ4" s="62"/>
      <c r="NR4" s="62"/>
      <c r="NS4" s="62"/>
      <c r="NT4" s="62"/>
      <c r="NU4" s="62"/>
      <c r="NV4" s="62"/>
      <c r="NW4" s="62"/>
      <c r="NX4" s="62"/>
      <c r="NY4" s="62"/>
      <c r="NZ4" s="62"/>
      <c r="OA4" s="62"/>
      <c r="OB4" s="62"/>
      <c r="OC4" s="62"/>
      <c r="OD4" s="62"/>
      <c r="OE4" s="62"/>
      <c r="OF4" s="62"/>
      <c r="OG4" s="62"/>
      <c r="OH4" s="62"/>
      <c r="OI4" s="62"/>
      <c r="OJ4" s="62"/>
      <c r="OK4" s="62"/>
      <c r="OL4" s="62"/>
      <c r="OM4" s="62"/>
      <c r="ON4" s="62"/>
      <c r="OO4" s="62"/>
      <c r="OP4" s="62"/>
      <c r="OQ4" s="62"/>
      <c r="OR4" s="62"/>
      <c r="OS4" s="62"/>
      <c r="OT4" s="62"/>
      <c r="OU4" s="62"/>
      <c r="OV4" s="62"/>
      <c r="OW4" s="62"/>
      <c r="OX4" s="62"/>
      <c r="OY4" s="62"/>
      <c r="OZ4" s="62"/>
      <c r="PA4" s="62"/>
      <c r="PB4" s="62"/>
      <c r="PC4" s="62"/>
      <c r="PD4" s="62"/>
      <c r="PE4" s="62"/>
      <c r="PF4" s="62"/>
      <c r="PG4" s="62"/>
      <c r="PH4" s="62"/>
      <c r="PI4" s="62"/>
      <c r="PJ4" s="62"/>
      <c r="PK4" s="62"/>
      <c r="PL4" s="62"/>
      <c r="PM4" s="62"/>
      <c r="PN4" s="62"/>
      <c r="PO4" s="62"/>
      <c r="PP4" s="62"/>
      <c r="PQ4" s="62"/>
      <c r="PR4" s="62"/>
      <c r="PS4" s="62"/>
      <c r="PT4" s="62"/>
      <c r="PU4" s="62"/>
      <c r="PV4" s="62"/>
      <c r="PW4" s="62"/>
      <c r="PX4" s="62"/>
      <c r="PY4" s="62"/>
      <c r="PZ4" s="62"/>
      <c r="QA4" s="62"/>
      <c r="QB4" s="62"/>
      <c r="QC4" s="62"/>
      <c r="QD4" s="62"/>
      <c r="QE4" s="62"/>
      <c r="QF4" s="62"/>
      <c r="QG4" s="62"/>
      <c r="QH4" s="62"/>
      <c r="QI4" s="62"/>
      <c r="QJ4" s="62"/>
      <c r="QK4" s="62"/>
      <c r="QL4" s="62"/>
      <c r="QM4" s="62"/>
      <c r="QN4" s="62"/>
      <c r="QO4" s="62"/>
      <c r="QP4" s="62"/>
      <c r="QQ4" s="62"/>
      <c r="QR4" s="62"/>
      <c r="QS4" s="62"/>
      <c r="QT4" s="62"/>
      <c r="QU4" s="62"/>
      <c r="QV4" s="62"/>
      <c r="QW4" s="62"/>
      <c r="QX4" s="62"/>
      <c r="QY4" s="62"/>
      <c r="QZ4" s="62"/>
      <c r="RA4" s="62"/>
      <c r="RB4" s="62"/>
      <c r="RC4" s="62"/>
      <c r="RD4" s="62"/>
      <c r="RE4" s="62"/>
      <c r="RF4" s="62"/>
      <c r="RG4" s="62"/>
      <c r="RH4" s="62"/>
      <c r="RI4" s="62"/>
      <c r="RJ4" s="62"/>
      <c r="RK4" s="62"/>
      <c r="RL4" s="62"/>
      <c r="RM4" s="62"/>
      <c r="RN4" s="62"/>
      <c r="RO4" s="62"/>
      <c r="RP4" s="62"/>
      <c r="RQ4" s="62"/>
      <c r="RR4" s="62"/>
      <c r="RS4" s="62"/>
      <c r="RT4" s="62"/>
      <c r="RU4" s="62"/>
      <c r="RV4" s="62"/>
      <c r="RW4" s="62"/>
      <c r="RX4" s="62"/>
      <c r="RY4" s="62"/>
      <c r="RZ4" s="62"/>
      <c r="SA4" s="62"/>
      <c r="SB4" s="62"/>
      <c r="SC4" s="62"/>
      <c r="SD4" s="62"/>
      <c r="SE4" s="62"/>
      <c r="SF4" s="62"/>
      <c r="SG4" s="62"/>
      <c r="SH4" s="62"/>
      <c r="SI4" s="62"/>
      <c r="SJ4" s="62"/>
      <c r="SK4" s="62"/>
      <c r="SL4" s="62"/>
      <c r="SM4" s="62"/>
      <c r="SN4" s="62"/>
      <c r="SO4" s="62"/>
      <c r="SP4" s="62"/>
      <c r="SQ4" s="62"/>
      <c r="SR4" s="62"/>
      <c r="SS4" s="62"/>
      <c r="ST4" s="62"/>
      <c r="SU4" s="62"/>
      <c r="SV4" s="62"/>
      <c r="SW4" s="62"/>
      <c r="SX4" s="62"/>
      <c r="SY4" s="62"/>
      <c r="SZ4" s="62"/>
      <c r="TA4" s="62"/>
      <c r="TB4" s="62"/>
      <c r="TC4" s="62"/>
      <c r="TD4" s="62"/>
      <c r="TE4" s="62"/>
      <c r="TF4" s="62"/>
      <c r="TG4" s="62"/>
      <c r="TH4" s="62"/>
      <c r="TI4" s="62"/>
      <c r="TJ4" s="62"/>
      <c r="TK4" s="62"/>
      <c r="TL4" s="62"/>
      <c r="TM4" s="62"/>
      <c r="TN4" s="62"/>
      <c r="TO4" s="62"/>
      <c r="TP4" s="62"/>
      <c r="TQ4" s="62"/>
      <c r="TR4" s="62"/>
      <c r="TS4" s="62"/>
      <c r="TT4" s="62"/>
      <c r="TU4" s="62"/>
      <c r="TV4" s="62"/>
      <c r="TW4" s="62"/>
      <c r="TX4" s="62"/>
      <c r="TY4" s="62"/>
      <c r="TZ4" s="62"/>
      <c r="UA4" s="62"/>
      <c r="UB4" s="62"/>
      <c r="UC4" s="62"/>
      <c r="UD4" s="62"/>
      <c r="UE4" s="62"/>
      <c r="UF4" s="62"/>
      <c r="UG4" s="62"/>
      <c r="UH4" s="62"/>
      <c r="UI4" s="62"/>
      <c r="UJ4" s="62"/>
      <c r="UK4" s="62"/>
      <c r="UL4" s="62"/>
      <c r="UM4" s="62"/>
      <c r="UN4" s="62"/>
      <c r="UO4" s="62"/>
      <c r="UP4" s="62"/>
      <c r="UQ4" s="62"/>
      <c r="UR4" s="62"/>
      <c r="US4" s="62"/>
      <c r="UT4" s="62"/>
      <c r="UU4" s="62"/>
      <c r="UV4" s="62"/>
      <c r="UW4" s="62"/>
      <c r="UX4" s="62"/>
      <c r="UY4" s="62"/>
      <c r="UZ4" s="62"/>
      <c r="VA4" s="62"/>
      <c r="VB4" s="62"/>
      <c r="VC4" s="62"/>
      <c r="VD4" s="62"/>
      <c r="VE4" s="62"/>
      <c r="VF4" s="62"/>
      <c r="VG4" s="62"/>
      <c r="VH4" s="62"/>
      <c r="VI4" s="62"/>
      <c r="VJ4" s="62"/>
      <c r="VK4" s="62"/>
      <c r="VL4" s="62"/>
      <c r="VM4" s="62"/>
      <c r="VN4" s="62"/>
      <c r="VO4" s="62"/>
      <c r="VP4" s="62"/>
      <c r="VQ4" s="62"/>
      <c r="VR4" s="62"/>
      <c r="VS4" s="62"/>
      <c r="VT4" s="62"/>
      <c r="VU4" s="62"/>
      <c r="VV4" s="62"/>
      <c r="VW4" s="62"/>
      <c r="VX4" s="62"/>
      <c r="VY4" s="62"/>
      <c r="VZ4" s="62"/>
      <c r="WA4" s="62"/>
      <c r="WB4" s="62"/>
      <c r="WC4" s="62"/>
      <c r="WD4" s="62"/>
      <c r="WE4" s="62"/>
      <c r="WF4" s="62"/>
      <c r="WG4" s="62"/>
      <c r="WH4" s="62"/>
      <c r="WI4" s="62"/>
      <c r="WJ4" s="62"/>
      <c r="WK4" s="62"/>
      <c r="WL4" s="62"/>
      <c r="WM4" s="62"/>
      <c r="WN4" s="62"/>
      <c r="WO4" s="62"/>
      <c r="WP4" s="62"/>
      <c r="WQ4" s="62"/>
      <c r="WR4" s="62"/>
      <c r="WS4" s="62"/>
      <c r="WT4" s="62"/>
      <c r="WU4" s="62"/>
      <c r="WV4" s="62"/>
      <c r="WW4" s="62"/>
      <c r="WX4" s="62"/>
      <c r="WY4" s="62"/>
      <c r="WZ4" s="62"/>
      <c r="XA4" s="62"/>
      <c r="XB4" s="62"/>
      <c r="XC4" s="62"/>
      <c r="XD4" s="62"/>
      <c r="XE4" s="62"/>
      <c r="XF4" s="62"/>
      <c r="XG4" s="62"/>
      <c r="XH4" s="62"/>
      <c r="XI4" s="62"/>
      <c r="XJ4" s="62"/>
      <c r="XK4" s="62"/>
      <c r="XL4" s="62"/>
      <c r="XM4" s="62"/>
      <c r="XN4" s="62"/>
      <c r="XO4" s="62"/>
      <c r="XP4" s="62"/>
      <c r="XQ4" s="62"/>
      <c r="XR4" s="62"/>
      <c r="XS4" s="62"/>
      <c r="XT4" s="62"/>
      <c r="XU4" s="62"/>
      <c r="XV4" s="62"/>
      <c r="XW4" s="62"/>
      <c r="XX4" s="62"/>
      <c r="XY4" s="62"/>
      <c r="XZ4" s="62"/>
      <c r="YA4" s="62"/>
      <c r="YB4" s="62"/>
      <c r="YC4" s="62"/>
      <c r="YD4" s="62"/>
      <c r="YE4" s="62"/>
      <c r="YF4" s="62"/>
      <c r="YG4" s="62"/>
      <c r="YH4" s="62"/>
      <c r="YI4" s="62"/>
      <c r="YJ4" s="62"/>
      <c r="YK4" s="62"/>
      <c r="YL4" s="62"/>
      <c r="YM4" s="62"/>
      <c r="YN4" s="62"/>
      <c r="YO4" s="62"/>
      <c r="YP4" s="62"/>
      <c r="YQ4" s="62"/>
      <c r="YR4" s="62"/>
      <c r="YS4" s="62"/>
      <c r="YT4" s="62"/>
      <c r="YU4" s="62"/>
      <c r="YV4" s="62"/>
      <c r="YW4" s="62"/>
      <c r="YX4" s="62"/>
      <c r="YY4" s="62"/>
      <c r="YZ4" s="62"/>
      <c r="ZA4" s="62"/>
      <c r="ZB4" s="62"/>
      <c r="ZC4" s="62"/>
      <c r="ZD4" s="62"/>
      <c r="ZE4" s="62"/>
      <c r="ZF4" s="62"/>
      <c r="ZG4" s="62"/>
      <c r="ZH4" s="62"/>
      <c r="ZI4" s="62"/>
      <c r="ZJ4" s="62"/>
      <c r="ZK4" s="62"/>
      <c r="ZL4" s="62"/>
      <c r="ZM4" s="62"/>
      <c r="ZN4" s="62"/>
      <c r="ZO4" s="62"/>
      <c r="ZP4" s="62"/>
      <c r="ZQ4" s="62"/>
      <c r="ZR4" s="62"/>
      <c r="ZS4" s="62"/>
      <c r="ZT4" s="62"/>
      <c r="ZU4" s="62"/>
      <c r="ZV4" s="62"/>
      <c r="ZW4" s="62"/>
      <c r="ZX4" s="62"/>
      <c r="ZY4" s="62"/>
      <c r="ZZ4" s="62"/>
      <c r="AAA4" s="62"/>
      <c r="AAB4" s="62"/>
      <c r="AAC4" s="62"/>
      <c r="AAD4" s="62"/>
      <c r="AAE4" s="62"/>
      <c r="AAF4" s="62"/>
      <c r="AAG4" s="62"/>
      <c r="AAH4" s="62"/>
      <c r="AAI4" s="62"/>
      <c r="AAJ4" s="62"/>
      <c r="AAK4" s="62"/>
      <c r="AAL4" s="62"/>
      <c r="AAM4" s="62"/>
      <c r="AAN4" s="62"/>
      <c r="AAO4" s="62"/>
      <c r="AAP4" s="62"/>
      <c r="AAQ4" s="62"/>
      <c r="AAR4" s="62"/>
      <c r="AAS4" s="62"/>
      <c r="AAT4" s="62"/>
      <c r="AAU4" s="62"/>
      <c r="AAV4" s="62"/>
      <c r="AAW4" s="62"/>
      <c r="AAX4" s="62"/>
      <c r="AAY4" s="62"/>
      <c r="AAZ4" s="62"/>
      <c r="ABA4" s="62"/>
      <c r="ABB4" s="62"/>
      <c r="ABC4" s="62"/>
      <c r="ABD4" s="62"/>
      <c r="ABE4" s="62"/>
      <c r="ABF4" s="62"/>
      <c r="ABG4" s="62"/>
      <c r="ABH4" s="62"/>
      <c r="ABI4" s="62"/>
      <c r="ABJ4" s="62"/>
      <c r="ABK4" s="62"/>
      <c r="ABL4" s="62"/>
      <c r="ABM4" s="62"/>
      <c r="ABN4" s="62"/>
      <c r="ABO4" s="62"/>
      <c r="ABP4" s="62"/>
      <c r="ABQ4" s="62"/>
      <c r="ABR4" s="62"/>
      <c r="ABS4" s="62"/>
      <c r="ABT4" s="62"/>
      <c r="ABU4" s="62"/>
      <c r="ABV4" s="62"/>
      <c r="ABW4" s="62"/>
      <c r="ABX4" s="62"/>
      <c r="ABY4" s="62"/>
      <c r="ABZ4" s="62"/>
      <c r="ACA4" s="62"/>
      <c r="ACB4" s="62"/>
      <c r="ACC4" s="62"/>
      <c r="ACD4" s="62"/>
      <c r="ACE4" s="62"/>
      <c r="ACF4" s="62"/>
      <c r="ACG4" s="62"/>
      <c r="ACH4" s="62"/>
      <c r="ACI4" s="62"/>
      <c r="ACJ4" s="62"/>
      <c r="ACK4" s="62"/>
      <c r="ACL4" s="62"/>
      <c r="ACM4" s="62"/>
      <c r="ACN4" s="62"/>
      <c r="ACO4" s="62"/>
      <c r="ACP4" s="62"/>
      <c r="ACQ4" s="62"/>
      <c r="ACR4" s="62"/>
      <c r="ACS4" s="62"/>
      <c r="ACT4" s="62"/>
      <c r="ACU4" s="62"/>
      <c r="ACV4" s="62"/>
      <c r="ACW4" s="62"/>
      <c r="ACX4" s="62"/>
      <c r="ACY4" s="62"/>
      <c r="ACZ4" s="62"/>
      <c r="ADA4" s="62"/>
      <c r="ADB4" s="62"/>
      <c r="ADC4" s="62"/>
      <c r="ADD4" s="62"/>
      <c r="ADE4" s="62"/>
      <c r="ADF4" s="62"/>
      <c r="ADG4" s="62"/>
      <c r="ADH4" s="62"/>
      <c r="ADI4" s="62"/>
      <c r="ADJ4" s="62"/>
      <c r="ADK4" s="62"/>
      <c r="ADL4" s="62"/>
      <c r="ADM4" s="62"/>
      <c r="ADN4" s="62"/>
      <c r="ADO4" s="62"/>
      <c r="ADP4" s="62"/>
      <c r="ADQ4" s="62"/>
      <c r="ADR4" s="62"/>
      <c r="ADS4" s="62"/>
      <c r="ADT4" s="62"/>
      <c r="ADU4" s="62"/>
      <c r="ADV4" s="62"/>
      <c r="ADW4" s="62"/>
      <c r="ADX4" s="62"/>
      <c r="ADY4" s="62"/>
      <c r="ADZ4" s="62"/>
      <c r="AEA4" s="62"/>
      <c r="AEB4" s="62"/>
      <c r="AEC4" s="62"/>
      <c r="AED4" s="62"/>
      <c r="AEE4" s="62"/>
      <c r="AEF4" s="62"/>
      <c r="AEG4" s="62"/>
      <c r="AEH4" s="62"/>
      <c r="AEI4" s="62"/>
      <c r="AEJ4" s="62"/>
      <c r="AEK4" s="62"/>
      <c r="AEL4" s="62"/>
      <c r="AEM4" s="62"/>
      <c r="AEN4" s="62"/>
      <c r="AEO4" s="62"/>
      <c r="AEP4" s="62"/>
      <c r="AEQ4" s="62"/>
      <c r="AER4" s="62"/>
      <c r="AES4" s="62"/>
      <c r="AET4" s="62"/>
      <c r="AEU4" s="62"/>
      <c r="AEV4" s="62"/>
      <c r="AEW4" s="62"/>
      <c r="AEX4" s="62"/>
      <c r="AEY4" s="62"/>
      <c r="AEZ4" s="62"/>
      <c r="AFA4" s="62"/>
      <c r="AFB4" s="62"/>
      <c r="AFC4" s="62"/>
      <c r="AFD4" s="62"/>
      <c r="AFE4" s="62"/>
      <c r="AFF4" s="62"/>
      <c r="AFG4" s="62"/>
      <c r="AFH4" s="62"/>
      <c r="AFI4" s="62"/>
      <c r="AFJ4" s="62"/>
      <c r="AFK4" s="62"/>
      <c r="AFL4" s="62"/>
      <c r="AFM4" s="62"/>
      <c r="AFN4" s="62"/>
      <c r="AFO4" s="62"/>
      <c r="AFP4" s="62"/>
      <c r="AFQ4" s="62"/>
      <c r="AFR4" s="62"/>
      <c r="AFS4" s="62"/>
      <c r="AFT4" s="62"/>
      <c r="AFU4" s="62"/>
      <c r="AFV4" s="62"/>
      <c r="AFW4" s="62"/>
      <c r="AFX4" s="62"/>
      <c r="AFY4" s="62"/>
      <c r="AFZ4" s="62"/>
      <c r="AGA4" s="62"/>
      <c r="AGB4" s="62"/>
      <c r="AGC4" s="62"/>
      <c r="AGD4" s="62"/>
      <c r="AGE4" s="62"/>
      <c r="AGF4" s="62"/>
      <c r="AGG4" s="62"/>
      <c r="AGH4" s="62"/>
      <c r="AGI4" s="62"/>
      <c r="AGJ4" s="62"/>
      <c r="AGK4" s="62"/>
      <c r="AGL4" s="62"/>
      <c r="AGM4" s="62"/>
      <c r="AGN4" s="62"/>
      <c r="AGO4" s="62"/>
      <c r="AGP4" s="62"/>
      <c r="AGQ4" s="62"/>
      <c r="AGR4" s="62"/>
      <c r="AGS4" s="62"/>
      <c r="AGT4" s="62"/>
      <c r="AGU4" s="62"/>
      <c r="AGV4" s="62"/>
      <c r="AGW4" s="62"/>
      <c r="AGX4" s="62"/>
      <c r="AGY4" s="62"/>
      <c r="AGZ4" s="62"/>
      <c r="AHA4" s="62"/>
      <c r="AHB4" s="62"/>
      <c r="AHC4" s="62"/>
      <c r="AHD4" s="62"/>
      <c r="AHE4" s="62"/>
      <c r="AHF4" s="62"/>
      <c r="AHG4" s="62"/>
      <c r="AHH4" s="62"/>
      <c r="AHI4" s="62"/>
      <c r="AHJ4" s="62"/>
      <c r="AHK4" s="62"/>
      <c r="AHL4" s="62"/>
      <c r="AHM4" s="62"/>
      <c r="AHN4" s="62"/>
      <c r="AHO4" s="62"/>
      <c r="AHP4" s="62"/>
      <c r="AHQ4" s="62"/>
      <c r="AHR4" s="62"/>
      <c r="AHS4" s="62"/>
      <c r="AHT4" s="62"/>
      <c r="AHU4" s="62"/>
      <c r="AHV4" s="62"/>
      <c r="AHW4" s="62"/>
      <c r="AHX4" s="62"/>
      <c r="AHY4" s="62"/>
      <c r="AHZ4" s="62"/>
      <c r="AIA4" s="62"/>
      <c r="AIB4" s="62"/>
      <c r="AIC4" s="62"/>
      <c r="AID4" s="62"/>
    </row>
    <row r="5" spans="1:914" x14ac:dyDescent="0.25">
      <c r="A5" s="62">
        <v>202212</v>
      </c>
      <c r="B5" s="62">
        <v>20001</v>
      </c>
      <c r="C5" s="63" t="s">
        <v>1044</v>
      </c>
      <c r="D5" s="63" t="s">
        <v>1026</v>
      </c>
      <c r="E5" s="65">
        <v>6584</v>
      </c>
      <c r="F5" s="65">
        <v>239972</v>
      </c>
      <c r="G5" s="65">
        <v>0</v>
      </c>
      <c r="H5" s="65">
        <v>246556</v>
      </c>
      <c r="I5" s="65">
        <v>353137</v>
      </c>
      <c r="J5" s="65">
        <v>0</v>
      </c>
      <c r="K5" s="65">
        <v>5304165</v>
      </c>
      <c r="L5" s="65">
        <v>28627</v>
      </c>
      <c r="M5" s="65">
        <v>71451504</v>
      </c>
      <c r="N5" s="65">
        <v>3717495</v>
      </c>
      <c r="O5" s="65">
        <v>32465450</v>
      </c>
      <c r="P5" s="65">
        <v>261021</v>
      </c>
      <c r="Q5" s="65">
        <v>844600320</v>
      </c>
      <c r="R5" s="65">
        <v>1492504087</v>
      </c>
      <c r="S5" s="65">
        <v>0</v>
      </c>
      <c r="T5" s="65">
        <v>208439</v>
      </c>
      <c r="U5" s="65">
        <v>518156924</v>
      </c>
      <c r="V5" s="65">
        <v>8150336</v>
      </c>
      <c r="W5" s="65">
        <v>203195</v>
      </c>
      <c r="X5" s="65">
        <v>0</v>
      </c>
      <c r="Y5" s="65"/>
      <c r="Z5" s="65"/>
      <c r="AA5" s="65"/>
      <c r="AB5" s="65">
        <v>96714664</v>
      </c>
      <c r="AC5" s="65">
        <v>10136158</v>
      </c>
      <c r="AD5" s="65">
        <v>39072082</v>
      </c>
      <c r="AE5" s="65">
        <v>0</v>
      </c>
      <c r="AF5" s="65">
        <v>0</v>
      </c>
      <c r="AG5" s="65">
        <v>20831067</v>
      </c>
      <c r="AH5" s="65">
        <v>31878208</v>
      </c>
      <c r="AI5" s="65"/>
      <c r="AJ5" s="65">
        <v>74701381</v>
      </c>
      <c r="AK5" s="65">
        <v>3751091</v>
      </c>
      <c r="AL5" s="65"/>
      <c r="AM5" s="65">
        <v>1182216</v>
      </c>
      <c r="AN5" s="65">
        <v>83148</v>
      </c>
      <c r="AO5" s="65">
        <v>0</v>
      </c>
      <c r="AP5" s="65">
        <v>0</v>
      </c>
      <c r="AQ5" s="65">
        <v>10106590</v>
      </c>
      <c r="AR5" s="65">
        <v>0</v>
      </c>
      <c r="AS5" s="65">
        <v>0</v>
      </c>
      <c r="AT5" s="65">
        <v>1385207066</v>
      </c>
      <c r="AU5" s="65">
        <v>51705768</v>
      </c>
      <c r="AV5" s="65">
        <v>1312732290</v>
      </c>
      <c r="AW5" s="65">
        <v>10307014</v>
      </c>
      <c r="AX5" s="65">
        <v>272256</v>
      </c>
      <c r="AY5" s="65">
        <v>16591</v>
      </c>
      <c r="AZ5" s="65">
        <v>21138</v>
      </c>
      <c r="BA5" s="65">
        <v>0</v>
      </c>
      <c r="BB5" s="65">
        <v>446198</v>
      </c>
      <c r="BC5" s="65">
        <v>329668</v>
      </c>
      <c r="BD5" s="65">
        <v>78801</v>
      </c>
      <c r="BE5" s="65">
        <v>1492504087</v>
      </c>
      <c r="BF5" s="65">
        <v>7320273</v>
      </c>
      <c r="BG5" s="65">
        <v>8755</v>
      </c>
      <c r="BH5" s="65">
        <v>27890</v>
      </c>
      <c r="BI5" s="65">
        <v>0</v>
      </c>
      <c r="BJ5" s="65"/>
      <c r="BK5" s="65"/>
      <c r="BL5" s="65"/>
      <c r="BM5" s="62"/>
      <c r="BN5" s="65">
        <v>0</v>
      </c>
      <c r="BO5" s="65">
        <v>0</v>
      </c>
      <c r="BP5" s="65">
        <v>0</v>
      </c>
      <c r="BQ5" s="65">
        <v>0</v>
      </c>
      <c r="BR5" s="65">
        <v>0</v>
      </c>
      <c r="BS5" s="65">
        <v>11323298</v>
      </c>
      <c r="BT5" s="65">
        <v>10866317</v>
      </c>
      <c r="BU5" s="65">
        <v>0</v>
      </c>
      <c r="BV5" s="65">
        <v>456981</v>
      </c>
      <c r="BW5" s="65">
        <v>20079331</v>
      </c>
      <c r="BX5" s="65">
        <v>252699</v>
      </c>
      <c r="BY5" s="65">
        <v>-506429</v>
      </c>
      <c r="BZ5" s="65">
        <v>5475724</v>
      </c>
      <c r="CA5" s="65">
        <v>10217485</v>
      </c>
      <c r="CB5" s="65">
        <v>9393067</v>
      </c>
      <c r="CC5" s="65">
        <v>1782592</v>
      </c>
      <c r="CD5" s="65">
        <v>1499911</v>
      </c>
      <c r="CE5" s="65">
        <v>528620</v>
      </c>
      <c r="CF5" s="65">
        <v>4036003</v>
      </c>
      <c r="CG5" s="65">
        <v>0</v>
      </c>
      <c r="CH5" s="65">
        <v>910351</v>
      </c>
      <c r="CI5" s="65">
        <v>4602423</v>
      </c>
      <c r="CJ5" s="65">
        <v>824418</v>
      </c>
      <c r="CK5" s="65">
        <v>203377</v>
      </c>
      <c r="CL5" s="65">
        <v>16043328</v>
      </c>
      <c r="CM5" s="65">
        <v>3193516</v>
      </c>
      <c r="CN5" s="65">
        <v>184688</v>
      </c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  <c r="IU5" s="62"/>
      <c r="IV5" s="62"/>
      <c r="IW5" s="62"/>
      <c r="IX5" s="62"/>
      <c r="IY5" s="62"/>
      <c r="IZ5" s="62"/>
      <c r="JA5" s="62"/>
      <c r="JB5" s="62"/>
      <c r="JC5" s="62"/>
      <c r="JD5" s="62"/>
      <c r="JE5" s="62"/>
      <c r="JF5" s="62"/>
      <c r="JG5" s="62"/>
      <c r="JH5" s="62"/>
      <c r="JI5" s="62"/>
      <c r="JJ5" s="62"/>
      <c r="JK5" s="62"/>
      <c r="JL5" s="62"/>
      <c r="JM5" s="62"/>
      <c r="JN5" s="62"/>
      <c r="JO5" s="62"/>
      <c r="JP5" s="62"/>
      <c r="JQ5" s="62"/>
      <c r="JR5" s="62"/>
      <c r="JS5" s="62"/>
      <c r="JT5" s="62"/>
      <c r="JU5" s="62"/>
      <c r="JV5" s="62"/>
      <c r="JW5" s="62"/>
      <c r="JX5" s="62"/>
      <c r="JY5" s="62"/>
      <c r="JZ5" s="62"/>
      <c r="KA5" s="62"/>
      <c r="KB5" s="62"/>
      <c r="KC5" s="62"/>
      <c r="KD5" s="62"/>
      <c r="KE5" s="62"/>
      <c r="KF5" s="62"/>
      <c r="KG5" s="62"/>
      <c r="KH5" s="62"/>
      <c r="KI5" s="62"/>
      <c r="KJ5" s="62"/>
      <c r="KK5" s="64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62"/>
      <c r="LG5" s="62"/>
      <c r="LH5" s="62"/>
      <c r="LI5" s="62"/>
      <c r="LJ5" s="62"/>
      <c r="LK5" s="62"/>
      <c r="LL5" s="62"/>
      <c r="LM5" s="62"/>
      <c r="LN5" s="64"/>
      <c r="LO5" s="64"/>
      <c r="LP5" s="64"/>
      <c r="LQ5" s="62"/>
      <c r="LR5" s="62"/>
      <c r="LS5" s="62"/>
      <c r="LT5" s="64"/>
      <c r="LU5" s="62"/>
      <c r="LV5" s="64"/>
      <c r="LW5" s="64"/>
      <c r="LX5" s="62"/>
      <c r="LY5" s="62"/>
      <c r="LZ5" s="62"/>
      <c r="MA5" s="62"/>
      <c r="MB5" s="64"/>
      <c r="MC5" s="62"/>
      <c r="MD5" s="62"/>
      <c r="ME5" s="64"/>
      <c r="MF5" s="64"/>
      <c r="MG5" s="62"/>
      <c r="MH5" s="62"/>
      <c r="MI5" s="62"/>
      <c r="MJ5" s="64"/>
      <c r="MK5" s="64"/>
      <c r="ML5" s="64"/>
      <c r="MM5" s="64"/>
      <c r="MN5" s="62"/>
      <c r="MO5" s="64"/>
      <c r="MP5" s="62"/>
      <c r="MQ5" s="64"/>
      <c r="MR5" s="62"/>
      <c r="MS5" s="64"/>
      <c r="MT5" s="64"/>
      <c r="MU5" s="64"/>
      <c r="MV5" s="64"/>
      <c r="MW5" s="62"/>
      <c r="MX5" s="62"/>
      <c r="MY5" s="62"/>
      <c r="MZ5" s="62"/>
      <c r="NA5" s="62"/>
      <c r="NB5" s="62"/>
      <c r="NC5" s="62"/>
      <c r="ND5" s="62"/>
      <c r="NE5" s="62"/>
      <c r="NF5" s="62"/>
      <c r="NG5" s="62"/>
      <c r="NH5" s="62"/>
      <c r="NI5" s="62"/>
      <c r="NJ5" s="62"/>
      <c r="NK5" s="62"/>
      <c r="NL5" s="62"/>
      <c r="NM5" s="62"/>
      <c r="NN5" s="62"/>
      <c r="NO5" s="62"/>
      <c r="NP5" s="62"/>
      <c r="NQ5" s="62"/>
      <c r="NR5" s="62"/>
      <c r="NS5" s="62"/>
      <c r="NT5" s="62"/>
      <c r="NU5" s="62"/>
      <c r="NV5" s="62"/>
      <c r="NW5" s="62"/>
      <c r="NX5" s="62"/>
      <c r="NY5" s="62"/>
      <c r="NZ5" s="62"/>
      <c r="OA5" s="62"/>
      <c r="OB5" s="62"/>
      <c r="OC5" s="62"/>
      <c r="OD5" s="62"/>
      <c r="OE5" s="62"/>
      <c r="OF5" s="62"/>
      <c r="OG5" s="62"/>
      <c r="OH5" s="62"/>
      <c r="OI5" s="62"/>
      <c r="OJ5" s="62"/>
      <c r="OK5" s="62"/>
      <c r="OL5" s="62"/>
      <c r="OM5" s="62"/>
      <c r="ON5" s="62"/>
      <c r="OO5" s="62"/>
      <c r="OP5" s="62"/>
      <c r="OQ5" s="62"/>
      <c r="OR5" s="62"/>
      <c r="OS5" s="62"/>
      <c r="OT5" s="62"/>
      <c r="OU5" s="62"/>
      <c r="OV5" s="62"/>
      <c r="OW5" s="62"/>
      <c r="OX5" s="62"/>
      <c r="OY5" s="62"/>
      <c r="OZ5" s="62"/>
      <c r="PA5" s="62"/>
      <c r="PB5" s="62"/>
      <c r="PC5" s="62"/>
      <c r="PD5" s="62"/>
      <c r="PE5" s="62"/>
      <c r="PF5" s="62"/>
      <c r="PG5" s="62"/>
      <c r="PH5" s="62"/>
      <c r="PI5" s="62"/>
      <c r="PJ5" s="62"/>
      <c r="PK5" s="62"/>
      <c r="PL5" s="62"/>
      <c r="PM5" s="62"/>
      <c r="PN5" s="62"/>
      <c r="PO5" s="62"/>
      <c r="PP5" s="62"/>
      <c r="PQ5" s="62"/>
      <c r="PR5" s="62"/>
      <c r="PS5" s="62"/>
      <c r="PT5" s="62"/>
      <c r="PU5" s="62"/>
      <c r="PV5" s="62"/>
      <c r="PW5" s="62"/>
      <c r="PX5" s="62"/>
      <c r="PY5" s="62"/>
      <c r="PZ5" s="62"/>
      <c r="QA5" s="62"/>
      <c r="QB5" s="62"/>
      <c r="QC5" s="62"/>
      <c r="QD5" s="62"/>
      <c r="QE5" s="62"/>
      <c r="QF5" s="62"/>
      <c r="QG5" s="62"/>
      <c r="QH5" s="62"/>
      <c r="QI5" s="62"/>
      <c r="QJ5" s="62"/>
      <c r="QK5" s="62"/>
      <c r="QL5" s="62"/>
      <c r="QM5" s="62"/>
      <c r="QN5" s="62"/>
      <c r="QO5" s="62"/>
      <c r="QP5" s="62"/>
      <c r="QQ5" s="62"/>
      <c r="QR5" s="62"/>
      <c r="QS5" s="62"/>
      <c r="QT5" s="62"/>
      <c r="QU5" s="62"/>
      <c r="QV5" s="62"/>
      <c r="QW5" s="62"/>
      <c r="QX5" s="62"/>
      <c r="QY5" s="62"/>
      <c r="QZ5" s="62"/>
      <c r="RA5" s="62"/>
      <c r="RB5" s="62"/>
      <c r="RC5" s="62"/>
      <c r="RD5" s="62"/>
      <c r="RE5" s="62"/>
      <c r="RF5" s="62"/>
      <c r="RG5" s="62"/>
      <c r="RH5" s="62"/>
      <c r="RI5" s="62"/>
      <c r="RJ5" s="62"/>
      <c r="RK5" s="62"/>
      <c r="RL5" s="62"/>
      <c r="RM5" s="62"/>
      <c r="RN5" s="62"/>
      <c r="RO5" s="62"/>
      <c r="RP5" s="62"/>
      <c r="RQ5" s="62"/>
      <c r="RR5" s="62"/>
      <c r="RS5" s="62"/>
      <c r="RT5" s="62"/>
      <c r="RU5" s="62"/>
      <c r="RV5" s="62"/>
      <c r="RW5" s="62"/>
      <c r="RX5" s="62"/>
      <c r="RY5" s="62"/>
      <c r="RZ5" s="62"/>
      <c r="SA5" s="62"/>
      <c r="SB5" s="62"/>
      <c r="SC5" s="62"/>
      <c r="SD5" s="62"/>
      <c r="SE5" s="62"/>
      <c r="SF5" s="62"/>
      <c r="SG5" s="62"/>
      <c r="SH5" s="62"/>
      <c r="SI5" s="62"/>
      <c r="SJ5" s="62"/>
      <c r="SK5" s="62"/>
      <c r="SL5" s="62"/>
      <c r="SM5" s="62"/>
      <c r="SN5" s="62"/>
      <c r="SO5" s="62"/>
      <c r="SP5" s="62"/>
      <c r="SQ5" s="62"/>
      <c r="SR5" s="62"/>
      <c r="SS5" s="62"/>
      <c r="ST5" s="62"/>
      <c r="SU5" s="62"/>
      <c r="SV5" s="62"/>
      <c r="SW5" s="62"/>
      <c r="SX5" s="62"/>
      <c r="SY5" s="62"/>
      <c r="SZ5" s="62"/>
      <c r="TA5" s="62"/>
      <c r="TB5" s="62"/>
      <c r="TC5" s="62"/>
      <c r="TD5" s="62"/>
      <c r="TE5" s="62"/>
      <c r="TF5" s="62"/>
      <c r="TG5" s="62"/>
      <c r="TH5" s="62"/>
      <c r="TI5" s="62"/>
      <c r="TJ5" s="62"/>
      <c r="TK5" s="62"/>
      <c r="TL5" s="62"/>
      <c r="TM5" s="62"/>
      <c r="TN5" s="62"/>
      <c r="TO5" s="62"/>
      <c r="TP5" s="62"/>
      <c r="TQ5" s="62"/>
      <c r="TR5" s="62"/>
      <c r="TS5" s="62"/>
      <c r="TT5" s="62"/>
      <c r="TU5" s="62"/>
      <c r="TV5" s="62"/>
      <c r="TW5" s="62"/>
      <c r="TX5" s="62"/>
      <c r="TY5" s="62"/>
      <c r="TZ5" s="62"/>
      <c r="UA5" s="62"/>
      <c r="UB5" s="62"/>
      <c r="UC5" s="62"/>
      <c r="UD5" s="62"/>
      <c r="UE5" s="62"/>
      <c r="UF5" s="62"/>
      <c r="UG5" s="62"/>
      <c r="UH5" s="62"/>
      <c r="UI5" s="62"/>
      <c r="UJ5" s="62"/>
      <c r="UK5" s="62"/>
      <c r="UL5" s="62"/>
      <c r="UM5" s="62"/>
      <c r="UN5" s="62"/>
      <c r="UO5" s="62"/>
      <c r="UP5" s="62"/>
      <c r="UQ5" s="62"/>
      <c r="UR5" s="62"/>
      <c r="US5" s="62"/>
      <c r="UT5" s="62"/>
      <c r="UU5" s="62"/>
      <c r="UV5" s="62"/>
      <c r="UW5" s="62"/>
      <c r="UX5" s="62"/>
      <c r="UY5" s="62"/>
      <c r="UZ5" s="62"/>
      <c r="VA5" s="62"/>
      <c r="VB5" s="62"/>
      <c r="VC5" s="62"/>
      <c r="VD5" s="62"/>
      <c r="VE5" s="62"/>
      <c r="VF5" s="62"/>
      <c r="VG5" s="62"/>
      <c r="VH5" s="62"/>
      <c r="VI5" s="62"/>
      <c r="VJ5" s="62"/>
      <c r="VK5" s="62"/>
      <c r="VL5" s="62"/>
      <c r="VM5" s="62"/>
      <c r="VN5" s="62"/>
      <c r="VO5" s="62"/>
      <c r="VP5" s="62"/>
      <c r="VQ5" s="62"/>
      <c r="VR5" s="62"/>
      <c r="VS5" s="62"/>
      <c r="VT5" s="62"/>
      <c r="VU5" s="62"/>
      <c r="VV5" s="62"/>
      <c r="VW5" s="62"/>
      <c r="VX5" s="62"/>
      <c r="VY5" s="62"/>
      <c r="VZ5" s="62"/>
      <c r="WA5" s="62"/>
      <c r="WB5" s="62"/>
      <c r="WC5" s="62"/>
      <c r="WD5" s="62"/>
      <c r="WE5" s="62"/>
      <c r="WF5" s="62"/>
      <c r="WG5" s="62"/>
      <c r="WH5" s="62"/>
      <c r="WI5" s="62"/>
      <c r="WJ5" s="62"/>
      <c r="WK5" s="62"/>
      <c r="WL5" s="62"/>
      <c r="WM5" s="62"/>
      <c r="WN5" s="62"/>
      <c r="WO5" s="62"/>
      <c r="WP5" s="62"/>
      <c r="WQ5" s="62"/>
      <c r="WR5" s="62"/>
      <c r="WS5" s="62"/>
      <c r="WT5" s="62"/>
      <c r="WU5" s="62"/>
      <c r="WV5" s="62"/>
      <c r="WW5" s="62"/>
      <c r="WX5" s="62"/>
      <c r="WY5" s="62"/>
      <c r="WZ5" s="62"/>
      <c r="XA5" s="62"/>
      <c r="XB5" s="62"/>
      <c r="XC5" s="62"/>
      <c r="XD5" s="62"/>
      <c r="XE5" s="62"/>
      <c r="XF5" s="62"/>
      <c r="XG5" s="62"/>
      <c r="XH5" s="62"/>
      <c r="XI5" s="62"/>
      <c r="XJ5" s="62"/>
      <c r="XK5" s="62"/>
      <c r="XL5" s="62"/>
      <c r="XM5" s="62"/>
      <c r="XN5" s="62"/>
      <c r="XO5" s="62"/>
      <c r="XP5" s="62"/>
      <c r="XQ5" s="62"/>
      <c r="XR5" s="62"/>
      <c r="XS5" s="62"/>
      <c r="XT5" s="62"/>
      <c r="XU5" s="62"/>
      <c r="XV5" s="62"/>
      <c r="XW5" s="62"/>
      <c r="XX5" s="62"/>
      <c r="XY5" s="62"/>
      <c r="XZ5" s="62"/>
      <c r="YA5" s="62"/>
      <c r="YB5" s="62"/>
      <c r="YC5" s="62"/>
      <c r="YD5" s="62"/>
      <c r="YE5" s="62"/>
      <c r="YF5" s="62"/>
      <c r="YG5" s="62"/>
      <c r="YH5" s="62"/>
      <c r="YI5" s="62"/>
      <c r="YJ5" s="62"/>
      <c r="YK5" s="62"/>
      <c r="YL5" s="62"/>
      <c r="YM5" s="62"/>
      <c r="YN5" s="62"/>
      <c r="YO5" s="62"/>
      <c r="YP5" s="62"/>
      <c r="YQ5" s="62"/>
      <c r="YR5" s="62"/>
      <c r="YS5" s="62"/>
      <c r="YT5" s="62"/>
      <c r="YU5" s="62"/>
      <c r="YV5" s="62"/>
      <c r="YW5" s="62"/>
      <c r="YX5" s="62"/>
      <c r="YY5" s="62"/>
      <c r="YZ5" s="62"/>
      <c r="ZA5" s="62"/>
      <c r="ZB5" s="62"/>
      <c r="ZC5" s="62"/>
      <c r="ZD5" s="62"/>
      <c r="ZE5" s="62"/>
      <c r="ZF5" s="62"/>
      <c r="ZG5" s="62"/>
      <c r="ZH5" s="62"/>
      <c r="ZI5" s="62"/>
      <c r="ZJ5" s="62"/>
      <c r="ZK5" s="62"/>
      <c r="ZL5" s="62"/>
      <c r="ZM5" s="62"/>
      <c r="ZN5" s="62"/>
      <c r="ZO5" s="62"/>
      <c r="ZP5" s="62"/>
      <c r="ZQ5" s="62"/>
      <c r="ZR5" s="62"/>
      <c r="ZS5" s="62"/>
      <c r="ZT5" s="62"/>
      <c r="ZU5" s="62"/>
      <c r="ZV5" s="62"/>
      <c r="ZW5" s="62"/>
      <c r="ZX5" s="62"/>
      <c r="ZY5" s="62"/>
      <c r="ZZ5" s="62"/>
      <c r="AAA5" s="62"/>
      <c r="AAB5" s="62"/>
      <c r="AAC5" s="62"/>
      <c r="AAD5" s="62"/>
      <c r="AAE5" s="62"/>
      <c r="AAF5" s="62"/>
      <c r="AAG5" s="62"/>
      <c r="AAH5" s="62"/>
      <c r="AAI5" s="62"/>
      <c r="AAJ5" s="62"/>
      <c r="AAK5" s="62"/>
      <c r="AAL5" s="62"/>
      <c r="AAM5" s="62"/>
      <c r="AAN5" s="62"/>
      <c r="AAO5" s="62"/>
      <c r="AAP5" s="62"/>
      <c r="AAQ5" s="62"/>
      <c r="AAR5" s="62"/>
      <c r="AAS5" s="62"/>
      <c r="AAT5" s="62"/>
      <c r="AAU5" s="62"/>
      <c r="AAV5" s="62"/>
      <c r="AAW5" s="62"/>
      <c r="AAX5" s="62"/>
      <c r="AAY5" s="62"/>
      <c r="AAZ5" s="62"/>
      <c r="ABA5" s="62"/>
      <c r="ABB5" s="62"/>
      <c r="ABC5" s="62"/>
      <c r="ABD5" s="62"/>
      <c r="ABE5" s="62"/>
      <c r="ABF5" s="62"/>
      <c r="ABG5" s="62"/>
      <c r="ABH5" s="62"/>
      <c r="ABI5" s="62"/>
      <c r="ABJ5" s="62"/>
      <c r="ABK5" s="62"/>
      <c r="ABL5" s="62"/>
      <c r="ABM5" s="62"/>
      <c r="ABN5" s="62"/>
      <c r="ABO5" s="62"/>
      <c r="ABP5" s="62"/>
      <c r="ABQ5" s="62"/>
      <c r="ABR5" s="62"/>
      <c r="ABS5" s="62"/>
      <c r="ABT5" s="62"/>
      <c r="ABU5" s="62"/>
      <c r="ABV5" s="62"/>
      <c r="ABW5" s="62"/>
      <c r="ABX5" s="62"/>
      <c r="ABY5" s="62"/>
      <c r="ABZ5" s="62"/>
      <c r="ACA5" s="62"/>
      <c r="ACB5" s="62"/>
      <c r="ACC5" s="62"/>
      <c r="ACD5" s="62"/>
      <c r="ACE5" s="62"/>
      <c r="ACF5" s="62"/>
      <c r="ACG5" s="62"/>
      <c r="ACH5" s="62"/>
      <c r="ACI5" s="62"/>
      <c r="ACJ5" s="62"/>
      <c r="ACK5" s="62"/>
      <c r="ACL5" s="62"/>
      <c r="ACM5" s="62"/>
      <c r="ACN5" s="62"/>
      <c r="ACO5" s="62"/>
      <c r="ACP5" s="62"/>
      <c r="ACQ5" s="62"/>
      <c r="ACR5" s="62"/>
      <c r="ACS5" s="62"/>
      <c r="ACT5" s="62"/>
      <c r="ACU5" s="62"/>
      <c r="ACV5" s="62"/>
      <c r="ACW5" s="62"/>
      <c r="ACX5" s="62"/>
      <c r="ACY5" s="62"/>
      <c r="ACZ5" s="62"/>
      <c r="ADA5" s="62"/>
      <c r="ADB5" s="62"/>
      <c r="ADC5" s="62"/>
      <c r="ADD5" s="62"/>
      <c r="ADE5" s="62"/>
      <c r="ADF5" s="62"/>
      <c r="ADG5" s="62"/>
      <c r="ADH5" s="62"/>
      <c r="ADI5" s="62"/>
      <c r="ADJ5" s="62"/>
      <c r="ADK5" s="62"/>
      <c r="ADL5" s="62"/>
      <c r="ADM5" s="62"/>
      <c r="ADN5" s="62"/>
      <c r="ADO5" s="62"/>
      <c r="ADP5" s="62"/>
      <c r="ADQ5" s="62"/>
      <c r="ADR5" s="62"/>
      <c r="ADS5" s="62"/>
      <c r="ADT5" s="62"/>
      <c r="ADU5" s="62"/>
      <c r="ADV5" s="62"/>
      <c r="ADW5" s="62"/>
      <c r="ADX5" s="62"/>
      <c r="ADY5" s="62"/>
      <c r="ADZ5" s="62"/>
      <c r="AEA5" s="62"/>
      <c r="AEB5" s="62"/>
      <c r="AEC5" s="62"/>
      <c r="AED5" s="62"/>
      <c r="AEE5" s="62"/>
      <c r="AEF5" s="62"/>
      <c r="AEG5" s="62"/>
      <c r="AEH5" s="62"/>
      <c r="AEI5" s="62"/>
      <c r="AEJ5" s="62"/>
      <c r="AEK5" s="62"/>
      <c r="AEL5" s="62"/>
      <c r="AEM5" s="62"/>
      <c r="AEN5" s="62"/>
      <c r="AEO5" s="62"/>
      <c r="AEP5" s="62"/>
      <c r="AEQ5" s="62"/>
      <c r="AER5" s="62"/>
      <c r="AES5" s="62"/>
      <c r="AET5" s="62"/>
      <c r="AEU5" s="62"/>
      <c r="AEV5" s="62"/>
      <c r="AEW5" s="62"/>
      <c r="AEX5" s="62"/>
      <c r="AEY5" s="62"/>
      <c r="AEZ5" s="62"/>
      <c r="AFA5" s="62"/>
      <c r="AFB5" s="62"/>
      <c r="AFC5" s="62"/>
      <c r="AFD5" s="62"/>
      <c r="AFE5" s="62"/>
      <c r="AFF5" s="62"/>
      <c r="AFG5" s="62"/>
      <c r="AFH5" s="62"/>
      <c r="AFI5" s="62"/>
      <c r="AFJ5" s="62"/>
      <c r="AFK5" s="62"/>
      <c r="AFL5" s="62"/>
      <c r="AFM5" s="62"/>
      <c r="AFN5" s="62"/>
      <c r="AFO5" s="62"/>
      <c r="AFP5" s="62"/>
      <c r="AFQ5" s="62"/>
      <c r="AFR5" s="62"/>
      <c r="AFS5" s="62"/>
      <c r="AFT5" s="62"/>
      <c r="AFU5" s="62"/>
      <c r="AFV5" s="62"/>
      <c r="AFW5" s="62"/>
      <c r="AFX5" s="62"/>
      <c r="AFY5" s="62"/>
      <c r="AFZ5" s="62"/>
      <c r="AGA5" s="62"/>
      <c r="AGB5" s="62"/>
      <c r="AGC5" s="62"/>
      <c r="AGD5" s="62"/>
      <c r="AGE5" s="62"/>
      <c r="AGF5" s="62"/>
      <c r="AGG5" s="62"/>
      <c r="AGH5" s="62"/>
      <c r="AGI5" s="62"/>
      <c r="AGJ5" s="62"/>
      <c r="AGK5" s="62"/>
      <c r="AGL5" s="62"/>
      <c r="AGM5" s="62"/>
      <c r="AGN5" s="62"/>
      <c r="AGO5" s="62"/>
      <c r="AGP5" s="62"/>
      <c r="AGQ5" s="62"/>
      <c r="AGR5" s="62"/>
      <c r="AGS5" s="62"/>
      <c r="AGT5" s="62"/>
      <c r="AGU5" s="62"/>
      <c r="AGV5" s="62"/>
      <c r="AGW5" s="62"/>
      <c r="AGX5" s="62"/>
      <c r="AGY5" s="62"/>
      <c r="AGZ5" s="62"/>
      <c r="AHA5" s="62"/>
      <c r="AHB5" s="62"/>
      <c r="AHC5" s="62"/>
      <c r="AHD5" s="62"/>
      <c r="AHE5" s="62"/>
      <c r="AHF5" s="62"/>
      <c r="AHG5" s="62"/>
      <c r="AHH5" s="62"/>
      <c r="AHI5" s="62"/>
      <c r="AHJ5" s="62"/>
      <c r="AHK5" s="62"/>
      <c r="AHL5" s="62"/>
      <c r="AHM5" s="62"/>
      <c r="AHN5" s="62"/>
      <c r="AHO5" s="62"/>
      <c r="AHP5" s="62"/>
      <c r="AHQ5" s="62"/>
      <c r="AHR5" s="62"/>
      <c r="AHS5" s="62"/>
      <c r="AHT5" s="62"/>
      <c r="AHU5" s="62"/>
      <c r="AHV5" s="62"/>
      <c r="AHW5" s="62"/>
      <c r="AHX5" s="62"/>
      <c r="AHY5" s="62"/>
      <c r="AHZ5" s="62"/>
      <c r="AIA5" s="62"/>
      <c r="AIB5" s="62"/>
      <c r="AIC5" s="62"/>
      <c r="AID5" s="62"/>
    </row>
    <row r="6" spans="1:914" x14ac:dyDescent="0.25">
      <c r="A6" s="62">
        <v>202212</v>
      </c>
      <c r="B6" s="62">
        <v>20002</v>
      </c>
      <c r="C6" s="63" t="s">
        <v>1027</v>
      </c>
      <c r="D6" s="63" t="s">
        <v>1026</v>
      </c>
      <c r="E6" s="65"/>
      <c r="F6" s="65"/>
      <c r="G6" s="65"/>
      <c r="H6" s="65"/>
      <c r="I6" s="65"/>
      <c r="J6" s="65"/>
      <c r="K6" s="65">
        <v>5611867</v>
      </c>
      <c r="L6" s="65"/>
      <c r="M6" s="65">
        <v>128459</v>
      </c>
      <c r="N6" s="65">
        <v>33448271</v>
      </c>
      <c r="O6" s="65">
        <v>13269682</v>
      </c>
      <c r="P6" s="65">
        <v>506</v>
      </c>
      <c r="Q6" s="65">
        <v>3073766</v>
      </c>
      <c r="R6" s="65">
        <v>782084385</v>
      </c>
      <c r="S6" s="65"/>
      <c r="T6" s="65">
        <v>183602</v>
      </c>
      <c r="U6" s="65">
        <v>724437903</v>
      </c>
      <c r="V6" s="65">
        <v>1924044</v>
      </c>
      <c r="W6" s="65">
        <v>2692</v>
      </c>
      <c r="X6" s="65">
        <v>0</v>
      </c>
      <c r="Y6" s="65"/>
      <c r="Z6" s="65"/>
      <c r="AA6" s="65"/>
      <c r="AB6" s="65">
        <v>49477217</v>
      </c>
      <c r="AC6" s="65"/>
      <c r="AD6" s="65"/>
      <c r="AE6" s="65"/>
      <c r="AF6" s="65"/>
      <c r="AG6" s="65"/>
      <c r="AH6" s="65">
        <v>45170524</v>
      </c>
      <c r="AI6" s="65"/>
      <c r="AJ6" s="65">
        <v>48847217</v>
      </c>
      <c r="AK6" s="65">
        <v>3676693</v>
      </c>
      <c r="AL6" s="65"/>
      <c r="AM6" s="65">
        <v>630000</v>
      </c>
      <c r="AN6" s="65">
        <v>38881</v>
      </c>
      <c r="AO6" s="65"/>
      <c r="AP6" s="65"/>
      <c r="AQ6" s="65">
        <v>2000000</v>
      </c>
      <c r="AR6" s="65"/>
      <c r="AS6" s="65"/>
      <c r="AT6" s="65">
        <v>732555091</v>
      </c>
      <c r="AU6" s="65"/>
      <c r="AV6" s="65">
        <v>724104660</v>
      </c>
      <c r="AW6" s="65">
        <v>6411550</v>
      </c>
      <c r="AX6" s="65"/>
      <c r="AY6" s="65"/>
      <c r="AZ6" s="65">
        <v>4000</v>
      </c>
      <c r="BA6" s="65"/>
      <c r="BB6" s="65">
        <v>52077</v>
      </c>
      <c r="BC6" s="65">
        <v>48077</v>
      </c>
      <c r="BD6" s="65"/>
      <c r="BE6" s="65">
        <v>782084385</v>
      </c>
      <c r="BF6" s="65"/>
      <c r="BG6" s="65">
        <v>3593</v>
      </c>
      <c r="BH6" s="65">
        <v>0</v>
      </c>
      <c r="BI6" s="65"/>
      <c r="BJ6" s="65">
        <v>38180700</v>
      </c>
      <c r="BK6" s="65"/>
      <c r="BL6" s="65"/>
      <c r="BM6" s="62"/>
      <c r="BN6" s="65"/>
      <c r="BO6" s="65"/>
      <c r="BP6" s="65">
        <v>6453</v>
      </c>
      <c r="BQ6" s="65"/>
      <c r="BR6" s="65">
        <v>6453</v>
      </c>
      <c r="BS6" s="65">
        <v>27284705</v>
      </c>
      <c r="BT6" s="65">
        <v>27284705</v>
      </c>
      <c r="BU6" s="65"/>
      <c r="BV6" s="65">
        <v>0</v>
      </c>
      <c r="BW6" s="65">
        <v>15155721</v>
      </c>
      <c r="BX6" s="65">
        <v>2400</v>
      </c>
      <c r="BY6" s="65">
        <v>212375</v>
      </c>
      <c r="BZ6" s="65">
        <v>25293</v>
      </c>
      <c r="CA6" s="65">
        <v>4651416</v>
      </c>
      <c r="CB6" s="65">
        <v>3626386</v>
      </c>
      <c r="CC6" s="65">
        <v>899</v>
      </c>
      <c r="CD6" s="65">
        <v>-235534</v>
      </c>
      <c r="CE6" s="65">
        <v>1353348</v>
      </c>
      <c r="CF6" s="65">
        <v>6110035</v>
      </c>
      <c r="CG6" s="65"/>
      <c r="CH6" s="65">
        <v>1371387</v>
      </c>
      <c r="CI6" s="65">
        <v>6128074</v>
      </c>
      <c r="CJ6" s="65">
        <v>1025030</v>
      </c>
      <c r="CK6" s="65">
        <v>0</v>
      </c>
      <c r="CL6" s="65">
        <v>9045686</v>
      </c>
      <c r="CM6" s="65">
        <v>1052541</v>
      </c>
      <c r="CN6" s="65">
        <v>0</v>
      </c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  <c r="IU6" s="62"/>
      <c r="IV6" s="62"/>
      <c r="IW6" s="62"/>
      <c r="IX6" s="62"/>
      <c r="IY6" s="62"/>
      <c r="IZ6" s="62"/>
      <c r="JA6" s="62"/>
      <c r="JB6" s="62"/>
      <c r="JC6" s="62"/>
      <c r="JD6" s="62"/>
      <c r="JE6" s="62"/>
      <c r="JF6" s="62"/>
      <c r="JG6" s="62"/>
      <c r="JH6" s="62"/>
      <c r="JI6" s="62"/>
      <c r="JJ6" s="62"/>
      <c r="JK6" s="62"/>
      <c r="JL6" s="62"/>
      <c r="JM6" s="62"/>
      <c r="JN6" s="62"/>
      <c r="JO6" s="62"/>
      <c r="JP6" s="62"/>
      <c r="JQ6" s="62"/>
      <c r="JR6" s="62"/>
      <c r="JS6" s="62"/>
      <c r="JT6" s="62"/>
      <c r="JU6" s="62"/>
      <c r="JV6" s="62"/>
      <c r="JW6" s="62"/>
      <c r="JX6" s="62"/>
      <c r="JY6" s="62"/>
      <c r="JZ6" s="62"/>
      <c r="KA6" s="62"/>
      <c r="KB6" s="62"/>
      <c r="KC6" s="62"/>
      <c r="KD6" s="62"/>
      <c r="KE6" s="62"/>
      <c r="KF6" s="62"/>
      <c r="KG6" s="62"/>
      <c r="KH6" s="62"/>
      <c r="KI6" s="62"/>
      <c r="KJ6" s="62"/>
      <c r="KK6" s="64"/>
      <c r="KL6" s="62"/>
      <c r="KM6" s="62"/>
      <c r="KN6" s="62"/>
      <c r="KO6" s="62"/>
      <c r="KP6" s="62"/>
      <c r="KQ6" s="62"/>
      <c r="KR6" s="62"/>
      <c r="KS6" s="62"/>
      <c r="KT6" s="62"/>
      <c r="KU6" s="62"/>
      <c r="KV6" s="62"/>
      <c r="KW6" s="62"/>
      <c r="KX6" s="62"/>
      <c r="KY6" s="62"/>
      <c r="KZ6" s="62"/>
      <c r="LA6" s="62"/>
      <c r="LB6" s="62"/>
      <c r="LC6" s="62"/>
      <c r="LD6" s="62"/>
      <c r="LE6" s="62"/>
      <c r="LF6" s="62"/>
      <c r="LG6" s="62"/>
      <c r="LH6" s="62"/>
      <c r="LI6" s="62"/>
      <c r="LJ6" s="62"/>
      <c r="LK6" s="62"/>
      <c r="LL6" s="62"/>
      <c r="LM6" s="62"/>
      <c r="LN6" s="64"/>
      <c r="LO6" s="64"/>
      <c r="LP6" s="64"/>
      <c r="LQ6" s="62"/>
      <c r="LR6" s="62"/>
      <c r="LS6" s="62"/>
      <c r="LT6" s="64"/>
      <c r="LU6" s="62"/>
      <c r="LV6" s="64"/>
      <c r="LW6" s="64"/>
      <c r="LX6" s="62"/>
      <c r="LY6" s="62"/>
      <c r="LZ6" s="62"/>
      <c r="MA6" s="62"/>
      <c r="MB6" s="64"/>
      <c r="MC6" s="62"/>
      <c r="MD6" s="62"/>
      <c r="ME6" s="64"/>
      <c r="MF6" s="64"/>
      <c r="MG6" s="62"/>
      <c r="MH6" s="62"/>
      <c r="MI6" s="62"/>
      <c r="MJ6" s="64"/>
      <c r="MK6" s="64"/>
      <c r="ML6" s="64"/>
      <c r="MM6" s="64"/>
      <c r="MN6" s="62"/>
      <c r="MO6" s="64"/>
      <c r="MP6" s="62"/>
      <c r="MQ6" s="64"/>
      <c r="MR6" s="62"/>
      <c r="MS6" s="64"/>
      <c r="MT6" s="64"/>
      <c r="MU6" s="64"/>
      <c r="MV6" s="64"/>
      <c r="MW6" s="62"/>
      <c r="MX6" s="62"/>
      <c r="MY6" s="62"/>
      <c r="MZ6" s="62"/>
      <c r="NA6" s="62"/>
      <c r="NB6" s="62"/>
      <c r="NC6" s="62"/>
      <c r="ND6" s="62"/>
      <c r="NE6" s="62"/>
      <c r="NF6" s="62"/>
      <c r="NG6" s="62"/>
      <c r="NH6" s="62"/>
      <c r="NI6" s="62"/>
      <c r="NJ6" s="62"/>
      <c r="NK6" s="62"/>
      <c r="NL6" s="62"/>
      <c r="NM6" s="62"/>
      <c r="NN6" s="62"/>
      <c r="NO6" s="62"/>
      <c r="NP6" s="62"/>
      <c r="NQ6" s="62"/>
      <c r="NR6" s="62"/>
      <c r="NS6" s="62"/>
      <c r="NT6" s="62"/>
      <c r="NU6" s="62"/>
      <c r="NV6" s="62"/>
      <c r="NW6" s="62"/>
      <c r="NX6" s="62"/>
      <c r="NY6" s="62"/>
      <c r="NZ6" s="62"/>
      <c r="OA6" s="62"/>
      <c r="OB6" s="62"/>
      <c r="OC6" s="62"/>
      <c r="OD6" s="62"/>
      <c r="OE6" s="62"/>
      <c r="OF6" s="62"/>
      <c r="OG6" s="62"/>
      <c r="OH6" s="62"/>
      <c r="OI6" s="62"/>
      <c r="OJ6" s="62"/>
      <c r="OK6" s="62"/>
      <c r="OL6" s="62"/>
      <c r="OM6" s="62"/>
      <c r="ON6" s="62"/>
      <c r="OO6" s="62"/>
      <c r="OP6" s="62"/>
      <c r="OQ6" s="62"/>
      <c r="OR6" s="62"/>
      <c r="OS6" s="62"/>
      <c r="OT6" s="62"/>
      <c r="OU6" s="62"/>
      <c r="OV6" s="62"/>
      <c r="OW6" s="62"/>
      <c r="OX6" s="62"/>
      <c r="OY6" s="62"/>
      <c r="OZ6" s="62"/>
      <c r="PA6" s="62"/>
      <c r="PB6" s="62"/>
      <c r="PC6" s="62"/>
      <c r="PD6" s="62"/>
      <c r="PE6" s="62"/>
      <c r="PF6" s="62"/>
      <c r="PG6" s="62"/>
      <c r="PH6" s="62"/>
      <c r="PI6" s="62"/>
      <c r="PJ6" s="62"/>
      <c r="PK6" s="62"/>
      <c r="PL6" s="62"/>
      <c r="PM6" s="62"/>
      <c r="PN6" s="62"/>
      <c r="PO6" s="62"/>
      <c r="PP6" s="62"/>
      <c r="PQ6" s="62"/>
      <c r="PR6" s="62"/>
      <c r="PS6" s="62"/>
      <c r="PT6" s="62"/>
      <c r="PU6" s="62"/>
      <c r="PV6" s="62"/>
      <c r="PW6" s="62"/>
      <c r="PX6" s="62"/>
      <c r="PY6" s="62"/>
      <c r="PZ6" s="62"/>
      <c r="QA6" s="62"/>
      <c r="QB6" s="62"/>
      <c r="QC6" s="62"/>
      <c r="QD6" s="62"/>
      <c r="QE6" s="62"/>
      <c r="QF6" s="62"/>
      <c r="QG6" s="62"/>
      <c r="QH6" s="62"/>
      <c r="QI6" s="62"/>
      <c r="QJ6" s="62"/>
      <c r="QK6" s="62"/>
      <c r="QL6" s="62"/>
      <c r="QM6" s="62"/>
      <c r="QN6" s="62"/>
      <c r="QO6" s="62"/>
      <c r="QP6" s="62"/>
      <c r="QQ6" s="62"/>
      <c r="QR6" s="62"/>
      <c r="QS6" s="62"/>
      <c r="QT6" s="62"/>
      <c r="QU6" s="62"/>
      <c r="QV6" s="62"/>
      <c r="QW6" s="62"/>
      <c r="QX6" s="62"/>
      <c r="QY6" s="62"/>
      <c r="QZ6" s="62"/>
      <c r="RA6" s="62"/>
      <c r="RB6" s="62"/>
      <c r="RC6" s="62"/>
      <c r="RD6" s="62"/>
      <c r="RE6" s="62"/>
      <c r="RF6" s="62"/>
      <c r="RG6" s="62"/>
      <c r="RH6" s="62"/>
      <c r="RI6" s="62"/>
      <c r="RJ6" s="62"/>
      <c r="RK6" s="62"/>
      <c r="RL6" s="62"/>
      <c r="RM6" s="62"/>
      <c r="RN6" s="62"/>
      <c r="RO6" s="62"/>
      <c r="RP6" s="62"/>
      <c r="RQ6" s="62"/>
      <c r="RR6" s="62"/>
      <c r="RS6" s="62"/>
      <c r="RT6" s="62"/>
      <c r="RU6" s="62"/>
      <c r="RV6" s="62"/>
      <c r="RW6" s="62"/>
      <c r="RX6" s="62"/>
      <c r="RY6" s="62"/>
      <c r="RZ6" s="62"/>
      <c r="SA6" s="62"/>
      <c r="SB6" s="62"/>
      <c r="SC6" s="62"/>
      <c r="SD6" s="62"/>
      <c r="SE6" s="62"/>
      <c r="SF6" s="62"/>
      <c r="SG6" s="62"/>
      <c r="SH6" s="62"/>
      <c r="SI6" s="62"/>
      <c r="SJ6" s="62"/>
      <c r="SK6" s="62"/>
      <c r="SL6" s="62"/>
      <c r="SM6" s="62"/>
      <c r="SN6" s="62"/>
      <c r="SO6" s="62"/>
      <c r="SP6" s="62"/>
      <c r="SQ6" s="62"/>
      <c r="SR6" s="62"/>
      <c r="SS6" s="62"/>
      <c r="ST6" s="62"/>
      <c r="SU6" s="62"/>
      <c r="SV6" s="62"/>
      <c r="SW6" s="62"/>
      <c r="SX6" s="62"/>
      <c r="SY6" s="62"/>
      <c r="SZ6" s="62"/>
      <c r="TA6" s="62"/>
      <c r="TB6" s="62"/>
      <c r="TC6" s="62"/>
      <c r="TD6" s="62"/>
      <c r="TE6" s="62"/>
      <c r="TF6" s="62"/>
      <c r="TG6" s="62"/>
      <c r="TH6" s="62"/>
      <c r="TI6" s="62"/>
      <c r="TJ6" s="62"/>
      <c r="TK6" s="62"/>
      <c r="TL6" s="62"/>
      <c r="TM6" s="62"/>
      <c r="TN6" s="62"/>
      <c r="TO6" s="62"/>
      <c r="TP6" s="62"/>
      <c r="TQ6" s="62"/>
      <c r="TR6" s="62"/>
      <c r="TS6" s="62"/>
      <c r="TT6" s="62"/>
      <c r="TU6" s="62"/>
      <c r="TV6" s="62"/>
      <c r="TW6" s="62"/>
      <c r="TX6" s="62"/>
      <c r="TY6" s="62"/>
      <c r="TZ6" s="62"/>
      <c r="UA6" s="62"/>
      <c r="UB6" s="62"/>
      <c r="UC6" s="62"/>
      <c r="UD6" s="62"/>
      <c r="UE6" s="62"/>
      <c r="UF6" s="62"/>
      <c r="UG6" s="62"/>
      <c r="UH6" s="62"/>
      <c r="UI6" s="62"/>
      <c r="UJ6" s="62"/>
      <c r="UK6" s="62"/>
      <c r="UL6" s="62"/>
      <c r="UM6" s="62"/>
      <c r="UN6" s="62"/>
      <c r="UO6" s="62"/>
      <c r="UP6" s="62"/>
      <c r="UQ6" s="62"/>
      <c r="UR6" s="62"/>
      <c r="US6" s="62"/>
      <c r="UT6" s="62"/>
      <c r="UU6" s="62"/>
      <c r="UV6" s="62"/>
      <c r="UW6" s="62"/>
      <c r="UX6" s="62"/>
      <c r="UY6" s="62"/>
      <c r="UZ6" s="62"/>
      <c r="VA6" s="62"/>
      <c r="VB6" s="62"/>
      <c r="VC6" s="62"/>
      <c r="VD6" s="62"/>
      <c r="VE6" s="62"/>
      <c r="VF6" s="62"/>
      <c r="VG6" s="62"/>
      <c r="VH6" s="62"/>
      <c r="VI6" s="62"/>
      <c r="VJ6" s="62"/>
      <c r="VK6" s="62"/>
      <c r="VL6" s="62"/>
      <c r="VM6" s="62"/>
      <c r="VN6" s="62"/>
      <c r="VO6" s="62"/>
      <c r="VP6" s="62"/>
      <c r="VQ6" s="62"/>
      <c r="VR6" s="62"/>
      <c r="VS6" s="62"/>
      <c r="VT6" s="62"/>
      <c r="VU6" s="62"/>
      <c r="VV6" s="62"/>
      <c r="VW6" s="62"/>
      <c r="VX6" s="62"/>
      <c r="VY6" s="62"/>
      <c r="VZ6" s="62"/>
      <c r="WA6" s="62"/>
      <c r="WB6" s="62"/>
      <c r="WC6" s="62"/>
      <c r="WD6" s="62"/>
      <c r="WE6" s="62"/>
      <c r="WF6" s="62"/>
      <c r="WG6" s="62"/>
      <c r="WH6" s="62"/>
      <c r="WI6" s="62"/>
      <c r="WJ6" s="62"/>
      <c r="WK6" s="62"/>
      <c r="WL6" s="62"/>
      <c r="WM6" s="62"/>
      <c r="WN6" s="62"/>
      <c r="WO6" s="62"/>
      <c r="WP6" s="62"/>
      <c r="WQ6" s="62"/>
      <c r="WR6" s="62"/>
      <c r="WS6" s="62"/>
      <c r="WT6" s="62"/>
      <c r="WU6" s="62"/>
      <c r="WV6" s="62"/>
      <c r="WW6" s="62"/>
      <c r="WX6" s="62"/>
      <c r="WY6" s="62"/>
      <c r="WZ6" s="62"/>
      <c r="XA6" s="62"/>
      <c r="XB6" s="62"/>
      <c r="XC6" s="62"/>
      <c r="XD6" s="62"/>
      <c r="XE6" s="62"/>
      <c r="XF6" s="62"/>
      <c r="XG6" s="62"/>
      <c r="XH6" s="62"/>
      <c r="XI6" s="62"/>
      <c r="XJ6" s="62"/>
      <c r="XK6" s="62"/>
      <c r="XL6" s="62"/>
      <c r="XM6" s="62"/>
      <c r="XN6" s="62"/>
      <c r="XO6" s="62"/>
      <c r="XP6" s="62"/>
      <c r="XQ6" s="62"/>
      <c r="XR6" s="62"/>
      <c r="XS6" s="62"/>
      <c r="XT6" s="62"/>
      <c r="XU6" s="62"/>
      <c r="XV6" s="62"/>
      <c r="XW6" s="62"/>
      <c r="XX6" s="62"/>
      <c r="XY6" s="62"/>
      <c r="XZ6" s="62"/>
      <c r="YA6" s="62"/>
      <c r="YB6" s="62"/>
      <c r="YC6" s="62"/>
      <c r="YD6" s="62"/>
      <c r="YE6" s="62"/>
      <c r="YF6" s="62"/>
      <c r="YG6" s="62"/>
      <c r="YH6" s="62"/>
      <c r="YI6" s="62"/>
      <c r="YJ6" s="62"/>
      <c r="YK6" s="62"/>
      <c r="YL6" s="62"/>
      <c r="YM6" s="62"/>
      <c r="YN6" s="62"/>
      <c r="YO6" s="62"/>
      <c r="YP6" s="62"/>
      <c r="YQ6" s="62"/>
      <c r="YR6" s="62"/>
      <c r="YS6" s="62"/>
      <c r="YT6" s="62"/>
      <c r="YU6" s="62"/>
      <c r="YV6" s="62"/>
      <c r="YW6" s="62"/>
      <c r="YX6" s="62"/>
      <c r="YY6" s="62"/>
      <c r="YZ6" s="62"/>
      <c r="ZA6" s="62"/>
      <c r="ZB6" s="62"/>
      <c r="ZC6" s="62"/>
      <c r="ZD6" s="62"/>
      <c r="ZE6" s="62"/>
      <c r="ZF6" s="62"/>
      <c r="ZG6" s="62"/>
      <c r="ZH6" s="62"/>
      <c r="ZI6" s="62"/>
      <c r="ZJ6" s="62"/>
      <c r="ZK6" s="62"/>
      <c r="ZL6" s="62"/>
      <c r="ZM6" s="62"/>
      <c r="ZN6" s="62"/>
      <c r="ZO6" s="62"/>
      <c r="ZP6" s="62"/>
      <c r="ZQ6" s="62"/>
      <c r="ZR6" s="62"/>
      <c r="ZS6" s="62"/>
      <c r="ZT6" s="62"/>
      <c r="ZU6" s="62"/>
      <c r="ZV6" s="62"/>
      <c r="ZW6" s="62"/>
      <c r="ZX6" s="62"/>
      <c r="ZY6" s="62"/>
      <c r="ZZ6" s="62"/>
      <c r="AAA6" s="62"/>
      <c r="AAB6" s="62"/>
      <c r="AAC6" s="62"/>
      <c r="AAD6" s="62"/>
      <c r="AAE6" s="62"/>
      <c r="AAF6" s="62"/>
      <c r="AAG6" s="62"/>
      <c r="AAH6" s="62"/>
      <c r="AAI6" s="62"/>
      <c r="AAJ6" s="62"/>
      <c r="AAK6" s="62"/>
      <c r="AAL6" s="62"/>
      <c r="AAM6" s="62"/>
      <c r="AAN6" s="62"/>
      <c r="AAO6" s="62"/>
      <c r="AAP6" s="62"/>
      <c r="AAQ6" s="62"/>
      <c r="AAR6" s="62"/>
      <c r="AAS6" s="62"/>
      <c r="AAT6" s="62"/>
      <c r="AAU6" s="62"/>
      <c r="AAV6" s="62"/>
      <c r="AAW6" s="62"/>
      <c r="AAX6" s="62"/>
      <c r="AAY6" s="62"/>
      <c r="AAZ6" s="62"/>
      <c r="ABA6" s="62"/>
      <c r="ABB6" s="62"/>
      <c r="ABC6" s="62"/>
      <c r="ABD6" s="62"/>
      <c r="ABE6" s="62"/>
      <c r="ABF6" s="62"/>
      <c r="ABG6" s="62"/>
      <c r="ABH6" s="62"/>
      <c r="ABI6" s="62"/>
      <c r="ABJ6" s="62"/>
      <c r="ABK6" s="62"/>
      <c r="ABL6" s="62"/>
      <c r="ABM6" s="62"/>
      <c r="ABN6" s="62"/>
      <c r="ABO6" s="62"/>
      <c r="ABP6" s="62"/>
      <c r="ABQ6" s="62"/>
      <c r="ABR6" s="62"/>
      <c r="ABS6" s="62"/>
      <c r="ABT6" s="62"/>
      <c r="ABU6" s="62"/>
      <c r="ABV6" s="62"/>
      <c r="ABW6" s="62"/>
      <c r="ABX6" s="62"/>
      <c r="ABY6" s="62"/>
      <c r="ABZ6" s="62"/>
      <c r="ACA6" s="62"/>
      <c r="ACB6" s="62"/>
      <c r="ACC6" s="62"/>
      <c r="ACD6" s="62"/>
      <c r="ACE6" s="62"/>
      <c r="ACF6" s="62"/>
      <c r="ACG6" s="62"/>
      <c r="ACH6" s="62"/>
      <c r="ACI6" s="62"/>
      <c r="ACJ6" s="62"/>
      <c r="ACK6" s="62"/>
      <c r="ACL6" s="62"/>
      <c r="ACM6" s="62"/>
      <c r="ACN6" s="62"/>
      <c r="ACO6" s="62"/>
      <c r="ACP6" s="62"/>
      <c r="ACQ6" s="62"/>
      <c r="ACR6" s="62"/>
      <c r="ACS6" s="62"/>
      <c r="ACT6" s="62"/>
      <c r="ACU6" s="62"/>
      <c r="ACV6" s="62"/>
      <c r="ACW6" s="62"/>
      <c r="ACX6" s="62"/>
      <c r="ACY6" s="62"/>
      <c r="ACZ6" s="62"/>
      <c r="ADA6" s="62"/>
      <c r="ADB6" s="62"/>
      <c r="ADC6" s="62"/>
      <c r="ADD6" s="62"/>
      <c r="ADE6" s="62"/>
      <c r="ADF6" s="62"/>
      <c r="ADG6" s="62"/>
      <c r="ADH6" s="62"/>
      <c r="ADI6" s="62"/>
      <c r="ADJ6" s="62"/>
      <c r="ADK6" s="62"/>
      <c r="ADL6" s="62"/>
      <c r="ADM6" s="62"/>
      <c r="ADN6" s="62"/>
      <c r="ADO6" s="62"/>
      <c r="ADP6" s="62"/>
      <c r="ADQ6" s="62"/>
      <c r="ADR6" s="62"/>
      <c r="ADS6" s="62"/>
      <c r="ADT6" s="62"/>
      <c r="ADU6" s="62"/>
      <c r="ADV6" s="62"/>
      <c r="ADW6" s="62"/>
      <c r="ADX6" s="62"/>
      <c r="ADY6" s="62"/>
      <c r="ADZ6" s="62"/>
      <c r="AEA6" s="62"/>
      <c r="AEB6" s="62"/>
      <c r="AEC6" s="62"/>
      <c r="AED6" s="62"/>
      <c r="AEE6" s="62"/>
      <c r="AEF6" s="62"/>
      <c r="AEG6" s="62"/>
      <c r="AEH6" s="62"/>
      <c r="AEI6" s="62"/>
      <c r="AEJ6" s="62"/>
      <c r="AEK6" s="62"/>
      <c r="AEL6" s="62"/>
      <c r="AEM6" s="62"/>
      <c r="AEN6" s="62"/>
      <c r="AEO6" s="62"/>
      <c r="AEP6" s="62"/>
      <c r="AEQ6" s="62"/>
      <c r="AER6" s="62"/>
      <c r="AES6" s="62"/>
      <c r="AET6" s="62"/>
      <c r="AEU6" s="62"/>
      <c r="AEV6" s="62"/>
      <c r="AEW6" s="62"/>
      <c r="AEX6" s="62"/>
      <c r="AEY6" s="62"/>
      <c r="AEZ6" s="62"/>
      <c r="AFA6" s="62"/>
      <c r="AFB6" s="62"/>
      <c r="AFC6" s="62"/>
      <c r="AFD6" s="62"/>
      <c r="AFE6" s="62"/>
      <c r="AFF6" s="62"/>
      <c r="AFG6" s="62"/>
      <c r="AFH6" s="62"/>
      <c r="AFI6" s="62"/>
      <c r="AFJ6" s="62"/>
      <c r="AFK6" s="62"/>
      <c r="AFL6" s="62"/>
      <c r="AFM6" s="62"/>
      <c r="AFN6" s="62"/>
      <c r="AFO6" s="62"/>
      <c r="AFP6" s="62"/>
      <c r="AFQ6" s="62"/>
      <c r="AFR6" s="62"/>
      <c r="AFS6" s="62"/>
      <c r="AFT6" s="62"/>
      <c r="AFU6" s="62"/>
      <c r="AFV6" s="62"/>
      <c r="AFW6" s="62"/>
      <c r="AFX6" s="62"/>
      <c r="AFY6" s="62"/>
      <c r="AFZ6" s="62"/>
      <c r="AGA6" s="62"/>
      <c r="AGB6" s="62"/>
      <c r="AGC6" s="62"/>
      <c r="AGD6" s="62"/>
      <c r="AGE6" s="62"/>
      <c r="AGF6" s="62"/>
      <c r="AGG6" s="62"/>
      <c r="AGH6" s="62"/>
      <c r="AGI6" s="62"/>
      <c r="AGJ6" s="62"/>
      <c r="AGK6" s="62"/>
      <c r="AGL6" s="62"/>
      <c r="AGM6" s="62"/>
      <c r="AGN6" s="62"/>
      <c r="AGO6" s="62"/>
      <c r="AGP6" s="62"/>
      <c r="AGQ6" s="62"/>
      <c r="AGR6" s="62"/>
      <c r="AGS6" s="62"/>
      <c r="AGT6" s="62"/>
      <c r="AGU6" s="62"/>
      <c r="AGV6" s="62"/>
      <c r="AGW6" s="62"/>
      <c r="AGX6" s="62"/>
      <c r="AGY6" s="62"/>
      <c r="AGZ6" s="62"/>
      <c r="AHA6" s="62"/>
      <c r="AHB6" s="62"/>
      <c r="AHC6" s="62"/>
      <c r="AHD6" s="62"/>
      <c r="AHE6" s="62"/>
      <c r="AHF6" s="62"/>
      <c r="AHG6" s="62"/>
      <c r="AHH6" s="62"/>
      <c r="AHI6" s="62"/>
      <c r="AHJ6" s="62"/>
      <c r="AHK6" s="62"/>
      <c r="AHL6" s="62"/>
      <c r="AHM6" s="62"/>
      <c r="AHN6" s="62"/>
      <c r="AHO6" s="62"/>
      <c r="AHP6" s="62"/>
      <c r="AHQ6" s="62"/>
      <c r="AHR6" s="62"/>
      <c r="AHS6" s="62"/>
      <c r="AHT6" s="62"/>
      <c r="AHU6" s="62"/>
      <c r="AHV6" s="62"/>
      <c r="AHW6" s="62"/>
      <c r="AHX6" s="62"/>
      <c r="AHY6" s="62"/>
      <c r="AHZ6" s="62"/>
      <c r="AIA6" s="62"/>
      <c r="AIB6" s="62"/>
      <c r="AIC6" s="62"/>
      <c r="AID6" s="62"/>
    </row>
    <row r="7" spans="1:914" x14ac:dyDescent="0.25">
      <c r="A7" s="62">
        <v>202212</v>
      </c>
      <c r="B7" s="62">
        <v>20004</v>
      </c>
      <c r="C7" s="63" t="s">
        <v>1045</v>
      </c>
      <c r="D7" s="63" t="s">
        <v>1026</v>
      </c>
      <c r="E7" s="65">
        <v>0</v>
      </c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13736430</v>
      </c>
      <c r="L7" s="65">
        <v>0</v>
      </c>
      <c r="M7" s="65">
        <v>0</v>
      </c>
      <c r="N7" s="65">
        <v>0</v>
      </c>
      <c r="O7" s="65">
        <v>65359661</v>
      </c>
      <c r="P7" s="65">
        <v>16948</v>
      </c>
      <c r="Q7" s="65">
        <v>5053456</v>
      </c>
      <c r="R7" s="65">
        <v>860619369</v>
      </c>
      <c r="S7" s="65">
        <v>15925</v>
      </c>
      <c r="T7" s="65">
        <v>119810</v>
      </c>
      <c r="U7" s="65">
        <v>774332570</v>
      </c>
      <c r="V7" s="65">
        <v>1984568</v>
      </c>
      <c r="W7" s="65">
        <v>0</v>
      </c>
      <c r="X7" s="65">
        <v>0</v>
      </c>
      <c r="Y7" s="65">
        <v>0</v>
      </c>
      <c r="Z7" s="65">
        <v>0</v>
      </c>
      <c r="AA7" s="65">
        <v>0</v>
      </c>
      <c r="AB7" s="65">
        <v>37249494</v>
      </c>
      <c r="AC7" s="65">
        <v>2000000</v>
      </c>
      <c r="AD7" s="65">
        <v>0</v>
      </c>
      <c r="AE7" s="65">
        <v>0</v>
      </c>
      <c r="AF7" s="65">
        <v>0</v>
      </c>
      <c r="AG7" s="65">
        <v>30744851</v>
      </c>
      <c r="AH7" s="65">
        <v>0</v>
      </c>
      <c r="AI7" s="65">
        <v>0</v>
      </c>
      <c r="AJ7" s="65">
        <v>5656598</v>
      </c>
      <c r="AK7" s="65">
        <v>5656598</v>
      </c>
      <c r="AL7" s="65">
        <v>0</v>
      </c>
      <c r="AM7" s="65">
        <v>848044</v>
      </c>
      <c r="AN7" s="65">
        <v>146330</v>
      </c>
      <c r="AO7" s="65">
        <v>0</v>
      </c>
      <c r="AP7" s="65">
        <v>0</v>
      </c>
      <c r="AQ7" s="65">
        <v>812015868</v>
      </c>
      <c r="AR7" s="65">
        <v>0</v>
      </c>
      <c r="AS7" s="65">
        <v>0</v>
      </c>
      <c r="AT7" s="65">
        <v>821323111</v>
      </c>
      <c r="AU7" s="65">
        <v>0</v>
      </c>
      <c r="AV7" s="65">
        <v>2949913</v>
      </c>
      <c r="AW7" s="65">
        <v>6211000</v>
      </c>
      <c r="AX7" s="65">
        <v>0</v>
      </c>
      <c r="AY7" s="65">
        <v>46764</v>
      </c>
      <c r="AZ7" s="65">
        <v>0</v>
      </c>
      <c r="BA7" s="65">
        <v>0</v>
      </c>
      <c r="BB7" s="65">
        <v>46764</v>
      </c>
      <c r="BC7" s="65">
        <v>0</v>
      </c>
      <c r="BD7" s="65">
        <v>0</v>
      </c>
      <c r="BE7" s="65">
        <v>860619369</v>
      </c>
      <c r="BF7" s="65">
        <v>0</v>
      </c>
      <c r="BG7" s="65">
        <v>0</v>
      </c>
      <c r="BH7" s="65">
        <v>0</v>
      </c>
      <c r="BI7" s="65">
        <v>0</v>
      </c>
      <c r="BJ7" s="65"/>
      <c r="BK7" s="65"/>
      <c r="BL7" s="65"/>
      <c r="BM7" s="62"/>
      <c r="BN7" s="65">
        <v>135</v>
      </c>
      <c r="BO7" s="65">
        <v>0</v>
      </c>
      <c r="BP7" s="65">
        <v>135</v>
      </c>
      <c r="BQ7" s="65">
        <v>0</v>
      </c>
      <c r="BR7" s="65">
        <v>0</v>
      </c>
      <c r="BS7" s="65">
        <v>1973881</v>
      </c>
      <c r="BT7" s="65">
        <v>1973881</v>
      </c>
      <c r="BU7" s="65">
        <v>0</v>
      </c>
      <c r="BV7" s="65">
        <v>0</v>
      </c>
      <c r="BW7" s="65">
        <v>16650871</v>
      </c>
      <c r="BX7" s="65">
        <v>161</v>
      </c>
      <c r="BY7" s="65">
        <v>26546</v>
      </c>
      <c r="BZ7" s="65">
        <v>0</v>
      </c>
      <c r="CA7" s="65">
        <v>3165705</v>
      </c>
      <c r="CB7" s="65">
        <v>2713758</v>
      </c>
      <c r="CC7" s="65">
        <v>1136784</v>
      </c>
      <c r="CD7" s="65">
        <v>179234</v>
      </c>
      <c r="CE7" s="65">
        <v>4649302</v>
      </c>
      <c r="CF7" s="65">
        <v>6033417</v>
      </c>
      <c r="CG7" s="65">
        <v>0</v>
      </c>
      <c r="CH7" s="65">
        <v>1472667</v>
      </c>
      <c r="CI7" s="65">
        <v>2856781</v>
      </c>
      <c r="CJ7" s="65">
        <v>451947</v>
      </c>
      <c r="CK7" s="65">
        <v>429</v>
      </c>
      <c r="CL7" s="65">
        <v>10617455</v>
      </c>
      <c r="CM7" s="65">
        <v>979959</v>
      </c>
      <c r="CN7" s="65">
        <v>0</v>
      </c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  <c r="IV7" s="62"/>
      <c r="IW7" s="62"/>
      <c r="IX7" s="62"/>
      <c r="IY7" s="62"/>
      <c r="IZ7" s="62"/>
      <c r="JA7" s="62"/>
      <c r="JB7" s="62"/>
      <c r="JC7" s="62"/>
      <c r="JD7" s="62"/>
      <c r="JE7" s="62"/>
      <c r="JF7" s="62"/>
      <c r="JG7" s="62"/>
      <c r="JH7" s="62"/>
      <c r="JI7" s="62"/>
      <c r="JJ7" s="62"/>
      <c r="JK7" s="62"/>
      <c r="JL7" s="62"/>
      <c r="JM7" s="62"/>
      <c r="JN7" s="62"/>
      <c r="JO7" s="62"/>
      <c r="JP7" s="62"/>
      <c r="JQ7" s="62"/>
      <c r="JR7" s="62"/>
      <c r="JS7" s="62"/>
      <c r="JT7" s="62"/>
      <c r="JU7" s="62"/>
      <c r="JV7" s="62"/>
      <c r="JW7" s="62"/>
      <c r="JX7" s="62"/>
      <c r="JY7" s="62"/>
      <c r="JZ7" s="62"/>
      <c r="KA7" s="62"/>
      <c r="KB7" s="62"/>
      <c r="KC7" s="62"/>
      <c r="KD7" s="62"/>
      <c r="KE7" s="62"/>
      <c r="KF7" s="62"/>
      <c r="KG7" s="62"/>
      <c r="KH7" s="62"/>
      <c r="KI7" s="62"/>
      <c r="KJ7" s="62"/>
      <c r="KK7" s="64"/>
      <c r="KL7" s="62"/>
      <c r="KM7" s="62"/>
      <c r="KN7" s="62"/>
      <c r="KO7" s="62"/>
      <c r="KP7" s="62"/>
      <c r="KQ7" s="62"/>
      <c r="KR7" s="62"/>
      <c r="KS7" s="62"/>
      <c r="KT7" s="62"/>
      <c r="KU7" s="62"/>
      <c r="KV7" s="62"/>
      <c r="KW7" s="62"/>
      <c r="KX7" s="62"/>
      <c r="KY7" s="62"/>
      <c r="KZ7" s="62"/>
      <c r="LA7" s="62"/>
      <c r="LB7" s="62"/>
      <c r="LC7" s="62"/>
      <c r="LD7" s="62"/>
      <c r="LE7" s="62"/>
      <c r="LF7" s="62"/>
      <c r="LG7" s="62"/>
      <c r="LH7" s="62"/>
      <c r="LI7" s="62"/>
      <c r="LJ7" s="62"/>
      <c r="LK7" s="62"/>
      <c r="LL7" s="62"/>
      <c r="LM7" s="62"/>
      <c r="LN7" s="64"/>
      <c r="LO7" s="64"/>
      <c r="LP7" s="64"/>
      <c r="LQ7" s="62"/>
      <c r="LR7" s="62"/>
      <c r="LS7" s="62"/>
      <c r="LT7" s="64"/>
      <c r="LU7" s="62"/>
      <c r="LV7" s="64"/>
      <c r="LW7" s="64"/>
      <c r="LX7" s="62"/>
      <c r="LY7" s="62"/>
      <c r="LZ7" s="62"/>
      <c r="MA7" s="62"/>
      <c r="MB7" s="64"/>
      <c r="MC7" s="62"/>
      <c r="MD7" s="62"/>
      <c r="ME7" s="64"/>
      <c r="MF7" s="64"/>
      <c r="MG7" s="62"/>
      <c r="MH7" s="62"/>
      <c r="MI7" s="62"/>
      <c r="MJ7" s="64"/>
      <c r="MK7" s="64"/>
      <c r="ML7" s="64"/>
      <c r="MM7" s="64"/>
      <c r="MN7" s="62"/>
      <c r="MO7" s="64"/>
      <c r="MP7" s="62"/>
      <c r="MQ7" s="64"/>
      <c r="MR7" s="62"/>
      <c r="MS7" s="64"/>
      <c r="MT7" s="64"/>
      <c r="MU7" s="64"/>
      <c r="MV7" s="64"/>
      <c r="MW7" s="62"/>
      <c r="MX7" s="62"/>
      <c r="MY7" s="62"/>
      <c r="MZ7" s="62"/>
      <c r="NA7" s="62"/>
      <c r="NB7" s="62"/>
      <c r="NC7" s="62"/>
      <c r="ND7" s="62"/>
      <c r="NE7" s="62"/>
      <c r="NF7" s="62"/>
      <c r="NG7" s="62"/>
      <c r="NH7" s="62"/>
      <c r="NI7" s="62"/>
      <c r="NJ7" s="62"/>
      <c r="NK7" s="62"/>
      <c r="NL7" s="62"/>
      <c r="NM7" s="62"/>
      <c r="NN7" s="62"/>
      <c r="NO7" s="62"/>
      <c r="NP7" s="62"/>
      <c r="NQ7" s="62"/>
      <c r="NR7" s="62"/>
      <c r="NS7" s="62"/>
      <c r="NT7" s="62"/>
      <c r="NU7" s="62"/>
      <c r="NV7" s="62"/>
      <c r="NW7" s="62"/>
      <c r="NX7" s="62"/>
      <c r="NY7" s="62"/>
      <c r="NZ7" s="62"/>
      <c r="OA7" s="62"/>
      <c r="OB7" s="62"/>
      <c r="OC7" s="62"/>
      <c r="OD7" s="62"/>
      <c r="OE7" s="62"/>
      <c r="OF7" s="62"/>
      <c r="OG7" s="62"/>
      <c r="OH7" s="62"/>
      <c r="OI7" s="62"/>
      <c r="OJ7" s="62"/>
      <c r="OK7" s="62"/>
      <c r="OL7" s="62"/>
      <c r="OM7" s="62"/>
      <c r="ON7" s="62"/>
      <c r="OO7" s="62"/>
      <c r="OP7" s="62"/>
      <c r="OQ7" s="62"/>
      <c r="OR7" s="62"/>
      <c r="OS7" s="62"/>
      <c r="OT7" s="62"/>
      <c r="OU7" s="62"/>
      <c r="OV7" s="62"/>
      <c r="OW7" s="62"/>
      <c r="OX7" s="62"/>
      <c r="OY7" s="62"/>
      <c r="OZ7" s="62"/>
      <c r="PA7" s="62"/>
      <c r="PB7" s="62"/>
      <c r="PC7" s="62"/>
      <c r="PD7" s="62"/>
      <c r="PE7" s="62"/>
      <c r="PF7" s="62"/>
      <c r="PG7" s="62"/>
      <c r="PH7" s="62"/>
      <c r="PI7" s="62"/>
      <c r="PJ7" s="62"/>
      <c r="PK7" s="62"/>
      <c r="PL7" s="62"/>
      <c r="PM7" s="62"/>
      <c r="PN7" s="62"/>
      <c r="PO7" s="62"/>
      <c r="PP7" s="62"/>
      <c r="PQ7" s="62"/>
      <c r="PR7" s="62"/>
      <c r="PS7" s="62"/>
      <c r="PT7" s="62"/>
      <c r="PU7" s="62"/>
      <c r="PV7" s="62"/>
      <c r="PW7" s="62"/>
      <c r="PX7" s="62"/>
      <c r="PY7" s="62"/>
      <c r="PZ7" s="62"/>
      <c r="QA7" s="62"/>
      <c r="QB7" s="62"/>
      <c r="QC7" s="62"/>
      <c r="QD7" s="62"/>
      <c r="QE7" s="62"/>
      <c r="QF7" s="62"/>
      <c r="QG7" s="62"/>
      <c r="QH7" s="62"/>
      <c r="QI7" s="62"/>
      <c r="QJ7" s="62"/>
      <c r="QK7" s="62"/>
      <c r="QL7" s="62"/>
      <c r="QM7" s="62"/>
      <c r="QN7" s="62"/>
      <c r="QO7" s="62"/>
      <c r="QP7" s="62"/>
      <c r="QQ7" s="62"/>
      <c r="QR7" s="62"/>
      <c r="QS7" s="62"/>
      <c r="QT7" s="62"/>
      <c r="QU7" s="62"/>
      <c r="QV7" s="62"/>
      <c r="QW7" s="62"/>
      <c r="QX7" s="62"/>
      <c r="QY7" s="62"/>
      <c r="QZ7" s="62"/>
      <c r="RA7" s="62"/>
      <c r="RB7" s="62"/>
      <c r="RC7" s="62"/>
      <c r="RD7" s="62"/>
      <c r="RE7" s="62"/>
      <c r="RF7" s="62"/>
      <c r="RG7" s="62"/>
      <c r="RH7" s="62"/>
      <c r="RI7" s="62"/>
      <c r="RJ7" s="62"/>
      <c r="RK7" s="62"/>
      <c r="RL7" s="62"/>
      <c r="RM7" s="62"/>
      <c r="RN7" s="62"/>
      <c r="RO7" s="62"/>
      <c r="RP7" s="62"/>
      <c r="RQ7" s="62"/>
      <c r="RR7" s="62"/>
      <c r="RS7" s="62"/>
      <c r="RT7" s="62"/>
      <c r="RU7" s="62"/>
      <c r="RV7" s="62"/>
      <c r="RW7" s="62"/>
      <c r="RX7" s="62"/>
      <c r="RY7" s="62"/>
      <c r="RZ7" s="62"/>
      <c r="SA7" s="62"/>
      <c r="SB7" s="62"/>
      <c r="SC7" s="62"/>
      <c r="SD7" s="62"/>
      <c r="SE7" s="62"/>
      <c r="SF7" s="62"/>
      <c r="SG7" s="62"/>
      <c r="SH7" s="62"/>
      <c r="SI7" s="62"/>
      <c r="SJ7" s="62"/>
      <c r="SK7" s="62"/>
      <c r="SL7" s="62"/>
      <c r="SM7" s="62"/>
      <c r="SN7" s="62"/>
      <c r="SO7" s="62"/>
      <c r="SP7" s="62"/>
      <c r="SQ7" s="62"/>
      <c r="SR7" s="62"/>
      <c r="SS7" s="62"/>
      <c r="ST7" s="62"/>
      <c r="SU7" s="62"/>
      <c r="SV7" s="62"/>
      <c r="SW7" s="62"/>
      <c r="SX7" s="62"/>
      <c r="SY7" s="62"/>
      <c r="SZ7" s="62"/>
      <c r="TA7" s="62"/>
      <c r="TB7" s="62"/>
      <c r="TC7" s="62"/>
      <c r="TD7" s="62"/>
      <c r="TE7" s="62"/>
      <c r="TF7" s="62"/>
      <c r="TG7" s="62"/>
      <c r="TH7" s="62"/>
      <c r="TI7" s="62"/>
      <c r="TJ7" s="62"/>
      <c r="TK7" s="62"/>
      <c r="TL7" s="62"/>
      <c r="TM7" s="62"/>
      <c r="TN7" s="62"/>
      <c r="TO7" s="62"/>
      <c r="TP7" s="62"/>
      <c r="TQ7" s="62"/>
      <c r="TR7" s="62"/>
      <c r="TS7" s="62"/>
      <c r="TT7" s="62"/>
      <c r="TU7" s="62"/>
      <c r="TV7" s="62"/>
      <c r="TW7" s="62"/>
      <c r="TX7" s="62"/>
      <c r="TY7" s="62"/>
      <c r="TZ7" s="62"/>
      <c r="UA7" s="62"/>
      <c r="UB7" s="62"/>
      <c r="UC7" s="62"/>
      <c r="UD7" s="62"/>
      <c r="UE7" s="62"/>
      <c r="UF7" s="62"/>
      <c r="UG7" s="62"/>
      <c r="UH7" s="62"/>
      <c r="UI7" s="62"/>
      <c r="UJ7" s="62"/>
      <c r="UK7" s="62"/>
      <c r="UL7" s="62"/>
      <c r="UM7" s="62"/>
      <c r="UN7" s="62"/>
      <c r="UO7" s="62"/>
      <c r="UP7" s="62"/>
      <c r="UQ7" s="62"/>
      <c r="UR7" s="62"/>
      <c r="US7" s="62"/>
      <c r="UT7" s="62"/>
      <c r="UU7" s="62"/>
      <c r="UV7" s="62"/>
      <c r="UW7" s="62"/>
      <c r="UX7" s="62"/>
      <c r="UY7" s="62"/>
      <c r="UZ7" s="62"/>
      <c r="VA7" s="62"/>
      <c r="VB7" s="62"/>
      <c r="VC7" s="62"/>
      <c r="VD7" s="62"/>
      <c r="VE7" s="62"/>
      <c r="VF7" s="62"/>
      <c r="VG7" s="62"/>
      <c r="VH7" s="62"/>
      <c r="VI7" s="62"/>
      <c r="VJ7" s="62"/>
      <c r="VK7" s="62"/>
      <c r="VL7" s="62"/>
      <c r="VM7" s="62"/>
      <c r="VN7" s="62"/>
      <c r="VO7" s="62"/>
      <c r="VP7" s="62"/>
      <c r="VQ7" s="62"/>
      <c r="VR7" s="62"/>
      <c r="VS7" s="62"/>
      <c r="VT7" s="62"/>
      <c r="VU7" s="62"/>
      <c r="VV7" s="62"/>
      <c r="VW7" s="62"/>
      <c r="VX7" s="62"/>
      <c r="VY7" s="62"/>
      <c r="VZ7" s="62"/>
      <c r="WA7" s="62"/>
      <c r="WB7" s="62"/>
      <c r="WC7" s="62"/>
      <c r="WD7" s="62"/>
      <c r="WE7" s="62"/>
      <c r="WF7" s="62"/>
      <c r="WG7" s="62"/>
      <c r="WH7" s="62"/>
      <c r="WI7" s="62"/>
      <c r="WJ7" s="62"/>
      <c r="WK7" s="62"/>
      <c r="WL7" s="62"/>
      <c r="WM7" s="62"/>
      <c r="WN7" s="62"/>
      <c r="WO7" s="62"/>
      <c r="WP7" s="62"/>
      <c r="WQ7" s="62"/>
      <c r="WR7" s="62"/>
      <c r="WS7" s="62"/>
      <c r="WT7" s="62"/>
      <c r="WU7" s="62"/>
      <c r="WV7" s="62"/>
      <c r="WW7" s="62"/>
      <c r="WX7" s="62"/>
      <c r="WY7" s="62"/>
      <c r="WZ7" s="62"/>
      <c r="XA7" s="62"/>
      <c r="XB7" s="62"/>
      <c r="XC7" s="62"/>
      <c r="XD7" s="62"/>
      <c r="XE7" s="62"/>
      <c r="XF7" s="62"/>
      <c r="XG7" s="62"/>
      <c r="XH7" s="62"/>
      <c r="XI7" s="62"/>
      <c r="XJ7" s="62"/>
      <c r="XK7" s="62"/>
      <c r="XL7" s="62"/>
      <c r="XM7" s="62"/>
      <c r="XN7" s="62"/>
      <c r="XO7" s="62"/>
      <c r="XP7" s="62"/>
      <c r="XQ7" s="62"/>
      <c r="XR7" s="62"/>
      <c r="XS7" s="62"/>
      <c r="XT7" s="62"/>
      <c r="XU7" s="62"/>
      <c r="XV7" s="62"/>
      <c r="XW7" s="62"/>
      <c r="XX7" s="62"/>
      <c r="XY7" s="62"/>
      <c r="XZ7" s="62"/>
      <c r="YA7" s="62"/>
      <c r="YB7" s="62"/>
      <c r="YC7" s="62"/>
      <c r="YD7" s="62"/>
      <c r="YE7" s="62"/>
      <c r="YF7" s="62"/>
      <c r="YG7" s="62"/>
      <c r="YH7" s="62"/>
      <c r="YI7" s="62"/>
      <c r="YJ7" s="62"/>
      <c r="YK7" s="62"/>
      <c r="YL7" s="62"/>
      <c r="YM7" s="62"/>
      <c r="YN7" s="62"/>
      <c r="YO7" s="62"/>
      <c r="YP7" s="62"/>
      <c r="YQ7" s="62"/>
      <c r="YR7" s="62"/>
      <c r="YS7" s="62"/>
      <c r="YT7" s="62"/>
      <c r="YU7" s="62"/>
      <c r="YV7" s="62"/>
      <c r="YW7" s="62"/>
      <c r="YX7" s="62"/>
      <c r="YY7" s="62"/>
      <c r="YZ7" s="62"/>
      <c r="ZA7" s="62"/>
      <c r="ZB7" s="62"/>
      <c r="ZC7" s="62"/>
      <c r="ZD7" s="62"/>
      <c r="ZE7" s="62"/>
      <c r="ZF7" s="62"/>
      <c r="ZG7" s="62"/>
      <c r="ZH7" s="62"/>
      <c r="ZI7" s="62"/>
      <c r="ZJ7" s="62"/>
      <c r="ZK7" s="62"/>
      <c r="ZL7" s="62"/>
      <c r="ZM7" s="62"/>
      <c r="ZN7" s="62"/>
      <c r="ZO7" s="62"/>
      <c r="ZP7" s="62"/>
      <c r="ZQ7" s="62"/>
      <c r="ZR7" s="62"/>
      <c r="ZS7" s="62"/>
      <c r="ZT7" s="62"/>
      <c r="ZU7" s="62"/>
      <c r="ZV7" s="62"/>
      <c r="ZW7" s="62"/>
      <c r="ZX7" s="62"/>
      <c r="ZY7" s="62"/>
      <c r="ZZ7" s="62"/>
      <c r="AAA7" s="62"/>
      <c r="AAB7" s="62"/>
      <c r="AAC7" s="62"/>
      <c r="AAD7" s="62"/>
      <c r="AAE7" s="62"/>
      <c r="AAF7" s="62"/>
      <c r="AAG7" s="62"/>
      <c r="AAH7" s="62"/>
      <c r="AAI7" s="62"/>
      <c r="AAJ7" s="62"/>
      <c r="AAK7" s="62"/>
      <c r="AAL7" s="62"/>
      <c r="AAM7" s="62"/>
      <c r="AAN7" s="62"/>
      <c r="AAO7" s="62"/>
      <c r="AAP7" s="62"/>
      <c r="AAQ7" s="62"/>
      <c r="AAR7" s="62"/>
      <c r="AAS7" s="62"/>
      <c r="AAT7" s="62"/>
      <c r="AAU7" s="62"/>
      <c r="AAV7" s="62"/>
      <c r="AAW7" s="62"/>
      <c r="AAX7" s="62"/>
      <c r="AAY7" s="62"/>
      <c r="AAZ7" s="62"/>
      <c r="ABA7" s="62"/>
      <c r="ABB7" s="62"/>
      <c r="ABC7" s="62"/>
      <c r="ABD7" s="62"/>
      <c r="ABE7" s="62"/>
      <c r="ABF7" s="62"/>
      <c r="ABG7" s="62"/>
      <c r="ABH7" s="62"/>
      <c r="ABI7" s="62"/>
      <c r="ABJ7" s="62"/>
      <c r="ABK7" s="62"/>
      <c r="ABL7" s="62"/>
      <c r="ABM7" s="62"/>
      <c r="ABN7" s="62"/>
      <c r="ABO7" s="62"/>
      <c r="ABP7" s="62"/>
      <c r="ABQ7" s="62"/>
      <c r="ABR7" s="62"/>
      <c r="ABS7" s="62"/>
      <c r="ABT7" s="62"/>
      <c r="ABU7" s="62"/>
      <c r="ABV7" s="62"/>
      <c r="ABW7" s="62"/>
      <c r="ABX7" s="62"/>
      <c r="ABY7" s="62"/>
      <c r="ABZ7" s="62"/>
      <c r="ACA7" s="62"/>
      <c r="ACB7" s="62"/>
      <c r="ACC7" s="62"/>
      <c r="ACD7" s="62"/>
      <c r="ACE7" s="62"/>
      <c r="ACF7" s="62"/>
      <c r="ACG7" s="62"/>
      <c r="ACH7" s="62"/>
      <c r="ACI7" s="62"/>
      <c r="ACJ7" s="62"/>
      <c r="ACK7" s="62"/>
      <c r="ACL7" s="62"/>
      <c r="ACM7" s="62"/>
      <c r="ACN7" s="62"/>
      <c r="ACO7" s="62"/>
      <c r="ACP7" s="62"/>
      <c r="ACQ7" s="62"/>
      <c r="ACR7" s="62"/>
      <c r="ACS7" s="62"/>
      <c r="ACT7" s="62"/>
      <c r="ACU7" s="62"/>
      <c r="ACV7" s="62"/>
      <c r="ACW7" s="62"/>
      <c r="ACX7" s="62"/>
      <c r="ACY7" s="62"/>
      <c r="ACZ7" s="62"/>
      <c r="ADA7" s="62"/>
      <c r="ADB7" s="62"/>
      <c r="ADC7" s="62"/>
      <c r="ADD7" s="62"/>
      <c r="ADE7" s="62"/>
      <c r="ADF7" s="62"/>
      <c r="ADG7" s="62"/>
      <c r="ADH7" s="62"/>
      <c r="ADI7" s="62"/>
      <c r="ADJ7" s="62"/>
      <c r="ADK7" s="62"/>
      <c r="ADL7" s="62"/>
      <c r="ADM7" s="62"/>
      <c r="ADN7" s="62"/>
      <c r="ADO7" s="62"/>
      <c r="ADP7" s="62"/>
      <c r="ADQ7" s="62"/>
      <c r="ADR7" s="62"/>
      <c r="ADS7" s="62"/>
      <c r="ADT7" s="62"/>
      <c r="ADU7" s="62"/>
      <c r="ADV7" s="62"/>
      <c r="ADW7" s="62"/>
      <c r="ADX7" s="62"/>
      <c r="ADY7" s="62"/>
      <c r="ADZ7" s="62"/>
      <c r="AEA7" s="62"/>
      <c r="AEB7" s="62"/>
      <c r="AEC7" s="62"/>
      <c r="AED7" s="62"/>
      <c r="AEE7" s="62"/>
      <c r="AEF7" s="62"/>
      <c r="AEG7" s="62"/>
      <c r="AEH7" s="62"/>
      <c r="AEI7" s="62"/>
      <c r="AEJ7" s="62"/>
      <c r="AEK7" s="62"/>
      <c r="AEL7" s="62"/>
      <c r="AEM7" s="62"/>
      <c r="AEN7" s="62"/>
      <c r="AEO7" s="62"/>
      <c r="AEP7" s="62"/>
      <c r="AEQ7" s="62"/>
      <c r="AER7" s="62"/>
      <c r="AES7" s="62"/>
      <c r="AET7" s="62"/>
      <c r="AEU7" s="62"/>
      <c r="AEV7" s="62"/>
      <c r="AEW7" s="62"/>
      <c r="AEX7" s="62"/>
      <c r="AEY7" s="62"/>
      <c r="AEZ7" s="62"/>
      <c r="AFA7" s="62"/>
      <c r="AFB7" s="62"/>
      <c r="AFC7" s="62"/>
      <c r="AFD7" s="62"/>
      <c r="AFE7" s="62"/>
      <c r="AFF7" s="62"/>
      <c r="AFG7" s="62"/>
      <c r="AFH7" s="62"/>
      <c r="AFI7" s="62"/>
      <c r="AFJ7" s="62"/>
      <c r="AFK7" s="62"/>
      <c r="AFL7" s="62"/>
      <c r="AFM7" s="62"/>
      <c r="AFN7" s="62"/>
      <c r="AFO7" s="62"/>
      <c r="AFP7" s="62"/>
      <c r="AFQ7" s="62"/>
      <c r="AFR7" s="62"/>
      <c r="AFS7" s="62"/>
      <c r="AFT7" s="62"/>
      <c r="AFU7" s="62"/>
      <c r="AFV7" s="62"/>
      <c r="AFW7" s="62"/>
      <c r="AFX7" s="62"/>
      <c r="AFY7" s="62"/>
      <c r="AFZ7" s="62"/>
      <c r="AGA7" s="62"/>
      <c r="AGB7" s="62"/>
      <c r="AGC7" s="62"/>
      <c r="AGD7" s="62"/>
      <c r="AGE7" s="62"/>
      <c r="AGF7" s="62"/>
      <c r="AGG7" s="62"/>
      <c r="AGH7" s="62"/>
      <c r="AGI7" s="62"/>
      <c r="AGJ7" s="62"/>
      <c r="AGK7" s="62"/>
      <c r="AGL7" s="62"/>
      <c r="AGM7" s="62"/>
      <c r="AGN7" s="62"/>
      <c r="AGO7" s="62"/>
      <c r="AGP7" s="62"/>
      <c r="AGQ7" s="62"/>
      <c r="AGR7" s="62"/>
      <c r="AGS7" s="62"/>
      <c r="AGT7" s="62"/>
      <c r="AGU7" s="62"/>
      <c r="AGV7" s="62"/>
      <c r="AGW7" s="62"/>
      <c r="AGX7" s="62"/>
      <c r="AGY7" s="62"/>
      <c r="AGZ7" s="62"/>
      <c r="AHA7" s="62"/>
      <c r="AHB7" s="62"/>
      <c r="AHC7" s="62"/>
      <c r="AHD7" s="62"/>
      <c r="AHE7" s="62"/>
      <c r="AHF7" s="62"/>
      <c r="AHG7" s="62"/>
      <c r="AHH7" s="62"/>
      <c r="AHI7" s="62"/>
      <c r="AHJ7" s="62"/>
      <c r="AHK7" s="62"/>
      <c r="AHL7" s="62"/>
      <c r="AHM7" s="62"/>
      <c r="AHN7" s="62"/>
      <c r="AHO7" s="62"/>
      <c r="AHP7" s="62"/>
      <c r="AHQ7" s="62"/>
      <c r="AHR7" s="62"/>
      <c r="AHS7" s="62"/>
      <c r="AHT7" s="62"/>
      <c r="AHU7" s="62"/>
      <c r="AHV7" s="62"/>
      <c r="AHW7" s="62"/>
      <c r="AHX7" s="62"/>
      <c r="AHY7" s="62"/>
      <c r="AHZ7" s="62"/>
      <c r="AIA7" s="62"/>
      <c r="AIB7" s="62"/>
      <c r="AIC7" s="62"/>
      <c r="AID7" s="6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</sheetPr>
  <dimension ref="A1:F24"/>
  <sheetViews>
    <sheetView showGridLines="0" topLeftCell="C1" zoomScaleNormal="100" workbookViewId="0">
      <selection activeCell="F5" sqref="F5"/>
    </sheetView>
  </sheetViews>
  <sheetFormatPr defaultColWidth="0" defaultRowHeight="15" zeroHeight="1" x14ac:dyDescent="0.25"/>
  <cols>
    <col min="1" max="1" width="16.140625" style="1" hidden="1" customWidth="1"/>
    <col min="2" max="2" width="18" style="1" hidden="1" customWidth="1"/>
    <col min="3" max="3" width="5.5703125" style="1" customWidth="1"/>
    <col min="4" max="4" width="66" style="1" bestFit="1" customWidth="1"/>
    <col min="5" max="5" width="18.5703125" style="1" customWidth="1"/>
    <col min="6" max="6" width="9.140625" style="1" customWidth="1"/>
    <col min="7" max="16384" width="9.140625" style="1" hidden="1"/>
  </cols>
  <sheetData>
    <row r="1" spans="1:5" x14ac:dyDescent="0.25">
      <c r="C1" s="2" t="s">
        <v>735</v>
      </c>
    </row>
    <row r="2" spans="1:5" x14ac:dyDescent="0.25"/>
    <row r="3" spans="1:5" ht="35.25" customHeight="1" x14ac:dyDescent="0.25">
      <c r="A3" s="1" t="s">
        <v>1243</v>
      </c>
      <c r="C3" s="68" t="s">
        <v>1258</v>
      </c>
      <c r="D3" s="68"/>
      <c r="E3" s="68"/>
    </row>
    <row r="4" spans="1:5" ht="38.25" x14ac:dyDescent="0.25">
      <c r="A4" s="4" t="s">
        <v>31</v>
      </c>
      <c r="B4" s="4"/>
      <c r="C4" s="5"/>
      <c r="D4" s="6"/>
      <c r="E4" s="7" t="s">
        <v>667</v>
      </c>
    </row>
    <row r="5" spans="1:5" x14ac:dyDescent="0.25">
      <c r="A5" s="8" t="s">
        <v>32</v>
      </c>
      <c r="B5" s="8" t="str">
        <f>"Res_"&amp;A5&amp;"_RY"</f>
        <v>Res_Rind_RY</v>
      </c>
      <c r="C5" s="9" t="s">
        <v>0</v>
      </c>
      <c r="D5" s="9" t="s">
        <v>14</v>
      </c>
      <c r="E5" s="10">
        <f>INDEX(data,2,MATCH(B5,variabel,0))</f>
        <v>69490742</v>
      </c>
    </row>
    <row r="6" spans="1:5" x14ac:dyDescent="0.25">
      <c r="A6" s="8" t="s">
        <v>33</v>
      </c>
      <c r="B6" s="8" t="str">
        <f t="shared" ref="B6:B22" si="0">"Res_"&amp;A6&amp;"_RY"</f>
        <v>Res_Rudg_RY</v>
      </c>
      <c r="C6" s="9" t="s">
        <v>1</v>
      </c>
      <c r="D6" s="9" t="s">
        <v>15</v>
      </c>
      <c r="E6" s="10">
        <f t="shared" ref="E6:E22" si="1">INDEX(data,2,MATCH(B6,variabel,0))</f>
        <v>45233049</v>
      </c>
    </row>
    <row r="7" spans="1:5" x14ac:dyDescent="0.25">
      <c r="A7" s="8" t="s">
        <v>605</v>
      </c>
      <c r="B7" s="8" t="str">
        <f t="shared" si="0"/>
        <v>Res_TotR_RY</v>
      </c>
      <c r="C7" s="9"/>
      <c r="D7" s="11" t="s">
        <v>16</v>
      </c>
      <c r="E7" s="10">
        <f t="shared" si="1"/>
        <v>24257693</v>
      </c>
    </row>
    <row r="8" spans="1:5" x14ac:dyDescent="0.25">
      <c r="A8" s="8" t="s">
        <v>34</v>
      </c>
      <c r="B8" s="8" t="str">
        <f t="shared" si="0"/>
        <v>Res_UdAk_RY</v>
      </c>
      <c r="C8" s="9" t="s">
        <v>2</v>
      </c>
      <c r="D8" s="9" t="s">
        <v>17</v>
      </c>
      <c r="E8" s="10">
        <f t="shared" si="1"/>
        <v>184688</v>
      </c>
    </row>
    <row r="9" spans="1:5" x14ac:dyDescent="0.25">
      <c r="A9" s="8" t="s">
        <v>606</v>
      </c>
      <c r="B9" s="8" t="str">
        <f t="shared" si="0"/>
        <v>Res_GPi_RY</v>
      </c>
      <c r="C9" s="9" t="s">
        <v>3</v>
      </c>
      <c r="D9" s="9" t="s">
        <v>18</v>
      </c>
      <c r="E9" s="10">
        <f t="shared" si="1"/>
        <v>5306085</v>
      </c>
    </row>
    <row r="10" spans="1:5" x14ac:dyDescent="0.25">
      <c r="A10" s="8" t="s">
        <v>607</v>
      </c>
      <c r="B10" s="8" t="str">
        <f t="shared" si="0"/>
        <v>Res_GPu_RY</v>
      </c>
      <c r="C10" s="9" t="s">
        <v>4</v>
      </c>
      <c r="D10" s="9" t="s">
        <v>19</v>
      </c>
      <c r="E10" s="10">
        <f t="shared" si="1"/>
        <v>9903994</v>
      </c>
    </row>
    <row r="11" spans="1:5" x14ac:dyDescent="0.25">
      <c r="A11" s="8" t="s">
        <v>608</v>
      </c>
      <c r="B11" s="8" t="str">
        <f t="shared" si="0"/>
        <v>Res_RGTot_RY</v>
      </c>
      <c r="C11" s="9"/>
      <c r="D11" s="11" t="s">
        <v>20</v>
      </c>
      <c r="E11" s="10">
        <f t="shared" si="1"/>
        <v>19844473</v>
      </c>
    </row>
    <row r="12" spans="1:5" x14ac:dyDescent="0.25">
      <c r="A12" s="8" t="s">
        <v>35</v>
      </c>
      <c r="B12" s="8" t="str">
        <f t="shared" si="0"/>
        <v>Res_Kreg_RY</v>
      </c>
      <c r="C12" s="9" t="s">
        <v>5</v>
      </c>
      <c r="D12" s="9" t="s">
        <v>21</v>
      </c>
      <c r="E12" s="10">
        <f t="shared" si="1"/>
        <v>1117441</v>
      </c>
    </row>
    <row r="13" spans="1:5" x14ac:dyDescent="0.25">
      <c r="A13" s="8" t="s">
        <v>609</v>
      </c>
      <c r="B13" s="8" t="str">
        <f t="shared" si="0"/>
        <v>Res_Xdi_RY</v>
      </c>
      <c r="C13" s="9" t="s">
        <v>6</v>
      </c>
      <c r="D13" s="9" t="s">
        <v>22</v>
      </c>
      <c r="E13" s="10">
        <f t="shared" si="1"/>
        <v>2941846</v>
      </c>
    </row>
    <row r="14" spans="1:5" x14ac:dyDescent="0.25">
      <c r="A14" s="8" t="s">
        <v>610</v>
      </c>
      <c r="B14" s="8" t="str">
        <f t="shared" si="0"/>
        <v>Res_UPa_RY</v>
      </c>
      <c r="C14" s="9" t="s">
        <v>7</v>
      </c>
      <c r="D14" s="9" t="s">
        <v>23</v>
      </c>
      <c r="E14" s="10">
        <f t="shared" si="1"/>
        <v>7337492</v>
      </c>
    </row>
    <row r="15" spans="1:5" x14ac:dyDescent="0.25">
      <c r="A15" s="8" t="s">
        <v>36</v>
      </c>
      <c r="B15" s="8" t="str">
        <f t="shared" si="0"/>
        <v>Res_ImMa_RY</v>
      </c>
      <c r="C15" s="9" t="s">
        <v>8</v>
      </c>
      <c r="D15" s="9" t="s">
        <v>24</v>
      </c>
      <c r="E15" s="10">
        <f t="shared" si="1"/>
        <v>257757</v>
      </c>
    </row>
    <row r="16" spans="1:5" x14ac:dyDescent="0.25">
      <c r="A16" s="8" t="s">
        <v>611</v>
      </c>
      <c r="B16" s="8" t="str">
        <f t="shared" si="0"/>
        <v>Res_Xdu_RY</v>
      </c>
      <c r="C16" s="9" t="s">
        <v>9</v>
      </c>
      <c r="D16" s="9" t="s">
        <v>25</v>
      </c>
      <c r="E16" s="10">
        <f t="shared" si="1"/>
        <v>251873</v>
      </c>
    </row>
    <row r="17" spans="1:5" x14ac:dyDescent="0.25">
      <c r="A17" s="8" t="s">
        <v>612</v>
      </c>
      <c r="B17" s="8" t="str">
        <f t="shared" si="0"/>
        <v>Res_UGn_RY</v>
      </c>
      <c r="C17" s="9" t="s">
        <v>10</v>
      </c>
      <c r="D17" s="9" t="s">
        <v>26</v>
      </c>
      <c r="E17" s="10">
        <f t="shared" si="1"/>
        <v>-523447</v>
      </c>
    </row>
    <row r="18" spans="1:5" x14ac:dyDescent="0.25">
      <c r="A18" s="8" t="s">
        <v>613</v>
      </c>
      <c r="B18" s="8" t="str">
        <f t="shared" si="0"/>
        <v>Res_Rat_RY</v>
      </c>
      <c r="C18" s="9" t="s">
        <v>11</v>
      </c>
      <c r="D18" s="9" t="s">
        <v>27</v>
      </c>
      <c r="E18" s="10">
        <f t="shared" si="1"/>
        <v>5502452</v>
      </c>
    </row>
    <row r="19" spans="1:5" x14ac:dyDescent="0.25">
      <c r="A19" s="8" t="s">
        <v>614</v>
      </c>
      <c r="B19" s="8" t="str">
        <f t="shared" si="0"/>
        <v>Res_Raa_RY</v>
      </c>
      <c r="C19" s="9" t="s">
        <v>12</v>
      </c>
      <c r="D19" s="9" t="s">
        <v>28</v>
      </c>
      <c r="E19" s="10">
        <f t="shared" si="1"/>
        <v>0</v>
      </c>
    </row>
    <row r="20" spans="1:5" x14ac:dyDescent="0.25">
      <c r="A20" s="8" t="s">
        <v>615</v>
      </c>
      <c r="B20" s="8" t="str">
        <f t="shared" si="0"/>
        <v>Res_RfS_RY</v>
      </c>
      <c r="C20" s="9"/>
      <c r="D20" s="11" t="s">
        <v>29</v>
      </c>
      <c r="E20" s="10">
        <f t="shared" si="1"/>
        <v>22082537</v>
      </c>
    </row>
    <row r="21" spans="1:5" x14ac:dyDescent="0.25">
      <c r="A21" s="8" t="s">
        <v>30</v>
      </c>
      <c r="B21" s="8" t="str">
        <f t="shared" si="0"/>
        <v>Res_Skat_RY</v>
      </c>
      <c r="C21" s="9" t="s">
        <v>13</v>
      </c>
      <c r="D21" s="9" t="s">
        <v>30</v>
      </c>
      <c r="E21" s="10">
        <f t="shared" si="1"/>
        <v>3193171</v>
      </c>
    </row>
    <row r="22" spans="1:5" x14ac:dyDescent="0.25">
      <c r="A22" s="8" t="s">
        <v>616</v>
      </c>
      <c r="B22" s="8" t="str">
        <f t="shared" si="0"/>
        <v>Res_RP_RY</v>
      </c>
      <c r="C22" s="9"/>
      <c r="D22" s="11" t="s">
        <v>501</v>
      </c>
      <c r="E22" s="10">
        <f t="shared" si="1"/>
        <v>18889365</v>
      </c>
    </row>
    <row r="23" spans="1:5" x14ac:dyDescent="0.25">
      <c r="A23" s="1" t="s">
        <v>1307</v>
      </c>
    </row>
    <row r="24" spans="1:5" ht="22.5" customHeight="1" x14ac:dyDescent="0.25">
      <c r="A24" s="1" t="s">
        <v>37</v>
      </c>
    </row>
  </sheetData>
  <sheetProtection algorithmName="SHA-512" hashValue="Lva6ReX+MKyJStEyUoklcPhecC4Ig0hUfhNAw3uaG0zesFcpBcMssKz7l0UuYlz8B+NLbmmeifpr8OnxAbjXXQ==" saltValue="sKZ3D/xyRKp+L5kvP/mn3g==" spinCount="100000" sheet="1" objects="1" scenarios="1"/>
  <mergeCells count="1">
    <mergeCell ref="C3:E3"/>
  </mergeCells>
  <hyperlinks>
    <hyperlink ref="C1" location="Indhold!H2" display="Tilbage til indholdsfortegnelsen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  <oddFooter>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</sheetPr>
  <dimension ref="A1:G72"/>
  <sheetViews>
    <sheetView showGridLines="0" topLeftCell="C1" zoomScaleNormal="100" workbookViewId="0">
      <selection activeCell="F5" sqref="F5"/>
    </sheetView>
  </sheetViews>
  <sheetFormatPr defaultColWidth="0" defaultRowHeight="15" zeroHeight="1" x14ac:dyDescent="0.25"/>
  <cols>
    <col min="1" max="1" width="8.85546875" style="1" hidden="1" customWidth="1"/>
    <col min="2" max="2" width="16.140625" style="1" hidden="1" customWidth="1"/>
    <col min="3" max="4" width="7.42578125" style="1" customWidth="1"/>
    <col min="5" max="5" width="91" style="1" customWidth="1"/>
    <col min="6" max="6" width="17" style="1" customWidth="1"/>
    <col min="7" max="7" width="9.140625" style="1" customWidth="1"/>
    <col min="8" max="16384" width="9.140625" style="1" hidden="1"/>
  </cols>
  <sheetData>
    <row r="1" spans="1:6" x14ac:dyDescent="0.25">
      <c r="C1" s="2" t="s">
        <v>735</v>
      </c>
    </row>
    <row r="2" spans="1:6" x14ac:dyDescent="0.25">
      <c r="D2" s="3"/>
    </row>
    <row r="3" spans="1:6" ht="35.25" customHeight="1" x14ac:dyDescent="0.25">
      <c r="A3" s="1" t="s">
        <v>1244</v>
      </c>
      <c r="C3" s="68" t="s">
        <v>1259</v>
      </c>
      <c r="D3" s="68"/>
      <c r="E3" s="68"/>
      <c r="F3" s="68"/>
    </row>
    <row r="4" spans="1:6" ht="30" customHeight="1" x14ac:dyDescent="0.25">
      <c r="C4" s="9"/>
      <c r="D4" s="9"/>
      <c r="E4" s="11"/>
      <c r="F4" s="7" t="s">
        <v>603</v>
      </c>
    </row>
    <row r="5" spans="1:6" x14ac:dyDescent="0.25">
      <c r="C5" s="9"/>
      <c r="D5" s="9"/>
      <c r="E5" s="11" t="s">
        <v>44</v>
      </c>
      <c r="F5" s="7"/>
    </row>
    <row r="6" spans="1:6" x14ac:dyDescent="0.25">
      <c r="A6" s="1" t="s">
        <v>617</v>
      </c>
      <c r="B6" s="1" t="str">
        <f>"BAL_BO_"&amp;A6</f>
        <v>BAL_BO_Akac</v>
      </c>
      <c r="C6" s="9" t="s">
        <v>0</v>
      </c>
      <c r="D6" s="9"/>
      <c r="E6" s="9" t="s">
        <v>45</v>
      </c>
      <c r="F6" s="10">
        <f>INDEX(data,2,MATCH(B6,variabel,0))</f>
        <v>37420075</v>
      </c>
    </row>
    <row r="7" spans="1:6" x14ac:dyDescent="0.25">
      <c r="A7" s="1" t="s">
        <v>618</v>
      </c>
      <c r="B7" s="1" t="str">
        <f t="shared" ref="B7:B70" si="0">"BAL_BO_"&amp;A7</f>
        <v>BAL_BO_Agb</v>
      </c>
      <c r="C7" s="9" t="s">
        <v>1</v>
      </c>
      <c r="D7" s="9"/>
      <c r="E7" s="9" t="s">
        <v>46</v>
      </c>
      <c r="F7" s="10">
        <f t="shared" ref="F7:F27" si="1">INDEX(data,2,MATCH(B7,variabel,0))</f>
        <v>0</v>
      </c>
    </row>
    <row r="8" spans="1:6" x14ac:dyDescent="0.25">
      <c r="A8" s="1" t="s">
        <v>471</v>
      </c>
      <c r="B8" s="1" t="str">
        <f t="shared" si="0"/>
        <v>BAL_BO_Atkc</v>
      </c>
      <c r="C8" s="9" t="s">
        <v>2</v>
      </c>
      <c r="D8" s="9"/>
      <c r="E8" s="9" t="s">
        <v>47</v>
      </c>
      <c r="F8" s="10">
        <f t="shared" si="1"/>
        <v>893254365</v>
      </c>
    </row>
    <row r="9" spans="1:6" x14ac:dyDescent="0.25">
      <c r="A9" s="1" t="s">
        <v>472</v>
      </c>
      <c r="B9" s="1" t="str">
        <f t="shared" si="0"/>
        <v>BAL_BO_Autd</v>
      </c>
      <c r="C9" s="9" t="s">
        <v>3</v>
      </c>
      <c r="D9" s="9"/>
      <c r="E9" s="9" t="s">
        <v>48</v>
      </c>
      <c r="F9" s="10">
        <f t="shared" si="1"/>
        <v>2906454319</v>
      </c>
    </row>
    <row r="10" spans="1:6" x14ac:dyDescent="0.25">
      <c r="A10" s="1" t="s">
        <v>473</v>
      </c>
      <c r="B10" s="1" t="str">
        <f t="shared" si="0"/>
        <v>BAL_BO_Auta</v>
      </c>
      <c r="C10" s="9" t="s">
        <v>4</v>
      </c>
      <c r="D10" s="9"/>
      <c r="E10" s="9" t="s">
        <v>49</v>
      </c>
      <c r="F10" s="10">
        <f t="shared" si="1"/>
        <v>519484</v>
      </c>
    </row>
    <row r="11" spans="1:6" x14ac:dyDescent="0.25">
      <c r="A11" s="1" t="s">
        <v>474</v>
      </c>
      <c r="B11" s="1" t="str">
        <f t="shared" si="0"/>
        <v>BAL_BO_Aod</v>
      </c>
      <c r="C11" s="9" t="s">
        <v>5</v>
      </c>
      <c r="D11" s="9"/>
      <c r="E11" s="9" t="s">
        <v>50</v>
      </c>
      <c r="F11" s="10">
        <f t="shared" si="1"/>
        <v>131858385</v>
      </c>
    </row>
    <row r="12" spans="1:6" x14ac:dyDescent="0.25">
      <c r="A12" s="1" t="s">
        <v>475</v>
      </c>
      <c r="B12" s="1" t="str">
        <f t="shared" si="0"/>
        <v>BAL_BO_Aoa</v>
      </c>
      <c r="C12" s="9" t="s">
        <v>6</v>
      </c>
      <c r="D12" s="9"/>
      <c r="E12" s="9" t="s">
        <v>51</v>
      </c>
      <c r="F12" s="10">
        <f t="shared" si="1"/>
        <v>37165766</v>
      </c>
    </row>
    <row r="13" spans="1:6" x14ac:dyDescent="0.25">
      <c r="A13" s="1" t="s">
        <v>619</v>
      </c>
      <c r="B13" s="1" t="str">
        <f t="shared" si="0"/>
        <v>BAL_BO_Aak</v>
      </c>
      <c r="C13" s="9" t="s">
        <v>7</v>
      </c>
      <c r="D13" s="9"/>
      <c r="E13" s="9" t="s">
        <v>52</v>
      </c>
      <c r="F13" s="10">
        <f t="shared" si="1"/>
        <v>7425339</v>
      </c>
    </row>
    <row r="14" spans="1:6" x14ac:dyDescent="0.25">
      <c r="A14" s="1" t="s">
        <v>620</v>
      </c>
      <c r="B14" s="1" t="str">
        <f t="shared" si="0"/>
        <v>BAL_BO_Akav</v>
      </c>
      <c r="C14" s="9" t="s">
        <v>8</v>
      </c>
      <c r="D14" s="9"/>
      <c r="E14" s="9" t="s">
        <v>53</v>
      </c>
      <c r="F14" s="10">
        <f t="shared" si="1"/>
        <v>52327</v>
      </c>
    </row>
    <row r="15" spans="1:6" x14ac:dyDescent="0.25">
      <c r="A15" s="1" t="s">
        <v>621</v>
      </c>
      <c r="B15" s="1" t="str">
        <f t="shared" si="0"/>
        <v>BAL_BO_Aktv</v>
      </c>
      <c r="C15" s="9" t="s">
        <v>9</v>
      </c>
      <c r="D15" s="9"/>
      <c r="E15" s="9" t="s">
        <v>54</v>
      </c>
      <c r="F15" s="10">
        <f t="shared" si="1"/>
        <v>71579963</v>
      </c>
    </row>
    <row r="16" spans="1:6" x14ac:dyDescent="0.25">
      <c r="A16" s="1" t="s">
        <v>622</v>
      </c>
      <c r="B16" s="1" t="str">
        <f t="shared" si="0"/>
        <v>BAL_BO_Aatp</v>
      </c>
      <c r="C16" s="9" t="s">
        <v>10</v>
      </c>
      <c r="D16" s="9"/>
      <c r="E16" s="9" t="s">
        <v>55</v>
      </c>
      <c r="F16" s="10">
        <f t="shared" si="1"/>
        <v>0</v>
      </c>
    </row>
    <row r="17" spans="1:6" x14ac:dyDescent="0.25">
      <c r="A17" s="1" t="s">
        <v>623</v>
      </c>
      <c r="B17" s="1" t="str">
        <f t="shared" si="0"/>
        <v>BAL_BO_Aia</v>
      </c>
      <c r="C17" s="9" t="s">
        <v>11</v>
      </c>
      <c r="D17" s="9"/>
      <c r="E17" s="9" t="s">
        <v>56</v>
      </c>
      <c r="F17" s="10">
        <f t="shared" si="1"/>
        <v>353168</v>
      </c>
    </row>
    <row r="18" spans="1:6" x14ac:dyDescent="0.25">
      <c r="A18" s="1" t="s">
        <v>706</v>
      </c>
      <c r="B18" s="1" t="str">
        <f t="shared" si="0"/>
        <v>BAL_BO_AgbTot</v>
      </c>
      <c r="C18" s="9" t="s">
        <v>12</v>
      </c>
      <c r="D18" s="9"/>
      <c r="E18" s="9" t="s">
        <v>57</v>
      </c>
      <c r="F18" s="10">
        <f t="shared" si="1"/>
        <v>381877</v>
      </c>
    </row>
    <row r="19" spans="1:6" x14ac:dyDescent="0.25">
      <c r="A19" s="1" t="s">
        <v>624</v>
      </c>
      <c r="B19" s="1" t="str">
        <f t="shared" si="0"/>
        <v>BAL_BO_Aie</v>
      </c>
      <c r="C19" s="9"/>
      <c r="D19" s="9" t="s">
        <v>682</v>
      </c>
      <c r="E19" s="9" t="s">
        <v>58</v>
      </c>
      <c r="F19" s="10">
        <f t="shared" si="1"/>
        <v>0</v>
      </c>
    </row>
    <row r="20" spans="1:6" x14ac:dyDescent="0.25">
      <c r="A20" s="1" t="s">
        <v>625</v>
      </c>
      <c r="B20" s="1" t="str">
        <f t="shared" si="0"/>
        <v>BAL_BO_Ade</v>
      </c>
      <c r="C20" s="9"/>
      <c r="D20" s="9" t="s">
        <v>683</v>
      </c>
      <c r="E20" s="9" t="s">
        <v>59</v>
      </c>
      <c r="F20" s="10">
        <f t="shared" si="1"/>
        <v>141905</v>
      </c>
    </row>
    <row r="21" spans="1:6" x14ac:dyDescent="0.25">
      <c r="A21" s="1" t="s">
        <v>626</v>
      </c>
      <c r="B21" s="1" t="str">
        <f t="shared" si="0"/>
        <v>BAL_BO_Axma</v>
      </c>
      <c r="C21" s="9" t="s">
        <v>13</v>
      </c>
      <c r="D21" s="9"/>
      <c r="E21" s="9" t="s">
        <v>60</v>
      </c>
      <c r="F21" s="10">
        <f t="shared" si="1"/>
        <v>210514</v>
      </c>
    </row>
    <row r="22" spans="1:6" x14ac:dyDescent="0.25">
      <c r="A22" s="1" t="s">
        <v>627</v>
      </c>
      <c r="B22" s="1" t="str">
        <f t="shared" si="0"/>
        <v>BAL_BO_Aas</v>
      </c>
      <c r="C22" s="9" t="s">
        <v>39</v>
      </c>
      <c r="D22" s="9"/>
      <c r="E22" s="9" t="s">
        <v>61</v>
      </c>
      <c r="F22" s="10">
        <f t="shared" si="1"/>
        <v>98144</v>
      </c>
    </row>
    <row r="23" spans="1:6" x14ac:dyDescent="0.25">
      <c r="A23" s="1" t="s">
        <v>630</v>
      </c>
      <c r="B23" s="1" t="str">
        <f t="shared" si="0"/>
        <v>BAL_BO_Aus</v>
      </c>
      <c r="C23" s="9" t="s">
        <v>40</v>
      </c>
      <c r="D23" s="9"/>
      <c r="E23" s="9" t="s">
        <v>62</v>
      </c>
      <c r="F23" s="10">
        <f t="shared" si="1"/>
        <v>21527</v>
      </c>
    </row>
    <row r="24" spans="1:6" x14ac:dyDescent="0.25">
      <c r="A24" s="1" t="s">
        <v>628</v>
      </c>
      <c r="B24" s="1" t="str">
        <f t="shared" si="0"/>
        <v>BAL_BO_Aamb</v>
      </c>
      <c r="C24" s="9" t="s">
        <v>41</v>
      </c>
      <c r="D24" s="9"/>
      <c r="E24" s="9" t="s">
        <v>63</v>
      </c>
      <c r="F24" s="10">
        <f t="shared" si="1"/>
        <v>56557</v>
      </c>
    </row>
    <row r="25" spans="1:6" x14ac:dyDescent="0.25">
      <c r="A25" s="1" t="s">
        <v>629</v>
      </c>
      <c r="B25" s="1" t="str">
        <f t="shared" si="0"/>
        <v>BAL_BO_Axa</v>
      </c>
      <c r="C25" s="9" t="s">
        <v>42</v>
      </c>
      <c r="D25" s="9"/>
      <c r="E25" s="9" t="s">
        <v>64</v>
      </c>
      <c r="F25" s="10">
        <f t="shared" si="1"/>
        <v>13407519</v>
      </c>
    </row>
    <row r="26" spans="1:6" x14ac:dyDescent="0.25">
      <c r="A26" s="1" t="s">
        <v>631</v>
      </c>
      <c r="B26" s="1" t="str">
        <f t="shared" si="0"/>
        <v>BAL_BO_Apap</v>
      </c>
      <c r="C26" s="9" t="s">
        <v>43</v>
      </c>
      <c r="D26" s="9"/>
      <c r="E26" s="9" t="s">
        <v>65</v>
      </c>
      <c r="F26" s="10">
        <f t="shared" si="1"/>
        <v>320007</v>
      </c>
    </row>
    <row r="27" spans="1:6" x14ac:dyDescent="0.25">
      <c r="A27" s="1" t="s">
        <v>476</v>
      </c>
      <c r="B27" s="1" t="str">
        <f t="shared" si="0"/>
        <v>BAL_BO_ATot</v>
      </c>
      <c r="C27" s="9"/>
      <c r="D27" s="9"/>
      <c r="E27" s="11" t="s">
        <v>66</v>
      </c>
      <c r="F27" s="10">
        <f t="shared" si="1"/>
        <v>4100579339</v>
      </c>
    </row>
    <row r="28" spans="1:6" x14ac:dyDescent="0.25">
      <c r="B28" s="1" t="str">
        <f t="shared" si="0"/>
        <v>BAL_BO_</v>
      </c>
      <c r="C28" s="9"/>
      <c r="D28" s="9"/>
      <c r="E28" s="9"/>
      <c r="F28" s="12"/>
    </row>
    <row r="29" spans="1:6" x14ac:dyDescent="0.25">
      <c r="B29" s="1" t="str">
        <f t="shared" si="0"/>
        <v>BAL_BO_</v>
      </c>
      <c r="C29" s="9"/>
      <c r="D29" s="9"/>
      <c r="E29" s="11" t="s">
        <v>67</v>
      </c>
      <c r="F29" s="12"/>
    </row>
    <row r="30" spans="1:6" x14ac:dyDescent="0.25">
      <c r="B30" s="1" t="str">
        <f t="shared" si="0"/>
        <v>BAL_BO_</v>
      </c>
      <c r="C30" s="9"/>
      <c r="D30" s="9"/>
      <c r="E30" s="9"/>
      <c r="F30" s="12"/>
    </row>
    <row r="31" spans="1:6" x14ac:dyDescent="0.25">
      <c r="B31" s="1" t="str">
        <f t="shared" si="0"/>
        <v>BAL_BO_</v>
      </c>
      <c r="C31" s="9"/>
      <c r="D31" s="9"/>
      <c r="E31" s="11" t="s">
        <v>68</v>
      </c>
      <c r="F31" s="12"/>
    </row>
    <row r="32" spans="1:6" x14ac:dyDescent="0.25">
      <c r="A32" s="1" t="s">
        <v>633</v>
      </c>
      <c r="B32" s="1" t="str">
        <f t="shared" si="0"/>
        <v>BAL_BO_PGkc</v>
      </c>
      <c r="C32" s="9" t="s">
        <v>0</v>
      </c>
      <c r="D32" s="9"/>
      <c r="E32" s="9" t="s">
        <v>69</v>
      </c>
      <c r="F32" s="10">
        <f t="shared" ref="F32:F42" si="2">INDEX(data,2,MATCH(B32,variabel,0))</f>
        <v>834041444</v>
      </c>
    </row>
    <row r="33" spans="1:6" x14ac:dyDescent="0.25">
      <c r="A33" s="1" t="s">
        <v>634</v>
      </c>
      <c r="B33" s="1" t="str">
        <f t="shared" si="0"/>
        <v>BAL_BO_PGiag</v>
      </c>
      <c r="C33" s="9" t="s">
        <v>1</v>
      </c>
      <c r="D33" s="9"/>
      <c r="E33" s="9" t="s">
        <v>70</v>
      </c>
      <c r="F33" s="10">
        <f t="shared" si="2"/>
        <v>0</v>
      </c>
    </row>
    <row r="34" spans="1:6" x14ac:dyDescent="0.25">
      <c r="A34" s="1" t="s">
        <v>635</v>
      </c>
      <c r="B34" s="1" t="str">
        <f t="shared" si="0"/>
        <v>BAL_BO_PGip</v>
      </c>
      <c r="C34" s="9" t="s">
        <v>2</v>
      </c>
      <c r="D34" s="9"/>
      <c r="E34" s="9" t="s">
        <v>71</v>
      </c>
      <c r="F34" s="10">
        <f t="shared" si="2"/>
        <v>0</v>
      </c>
    </row>
    <row r="35" spans="1:6" x14ac:dyDescent="0.25">
      <c r="A35" s="1" t="s">
        <v>636</v>
      </c>
      <c r="B35" s="1" t="str">
        <f t="shared" si="0"/>
        <v>BAL_BO_PGuod</v>
      </c>
      <c r="C35" s="9" t="s">
        <v>3</v>
      </c>
      <c r="D35" s="9"/>
      <c r="E35" s="9" t="s">
        <v>72</v>
      </c>
      <c r="F35" s="10">
        <f t="shared" si="2"/>
        <v>2916764630</v>
      </c>
    </row>
    <row r="36" spans="1:6" x14ac:dyDescent="0.25">
      <c r="A36" s="1" t="s">
        <v>637</v>
      </c>
      <c r="B36" s="1" t="str">
        <f t="shared" si="0"/>
        <v>BAL_BO_PGuoa</v>
      </c>
      <c r="C36" s="9" t="s">
        <v>4</v>
      </c>
      <c r="D36" s="9"/>
      <c r="E36" s="9" t="s">
        <v>73</v>
      </c>
      <c r="F36" s="10">
        <f t="shared" si="2"/>
        <v>56450177</v>
      </c>
    </row>
    <row r="37" spans="1:6" x14ac:dyDescent="0.25">
      <c r="A37" s="1" t="s">
        <v>638</v>
      </c>
      <c r="B37" s="1" t="str">
        <f t="shared" si="0"/>
        <v>BAL_BO_PGxfd</v>
      </c>
      <c r="C37" s="9" t="s">
        <v>5</v>
      </c>
      <c r="D37" s="9"/>
      <c r="E37" s="9" t="s">
        <v>74</v>
      </c>
      <c r="F37" s="10">
        <f t="shared" si="2"/>
        <v>272256</v>
      </c>
    </row>
    <row r="38" spans="1:6" x14ac:dyDescent="0.25">
      <c r="A38" s="1" t="s">
        <v>639</v>
      </c>
      <c r="B38" s="1" t="str">
        <f t="shared" si="0"/>
        <v>BAL_BO_PGas</v>
      </c>
      <c r="C38" s="9" t="s">
        <v>6</v>
      </c>
      <c r="D38" s="9"/>
      <c r="E38" s="9" t="s">
        <v>75</v>
      </c>
      <c r="F38" s="10">
        <f t="shared" si="2"/>
        <v>633124</v>
      </c>
    </row>
    <row r="39" spans="1:6" x14ac:dyDescent="0.25">
      <c r="A39" s="1" t="s">
        <v>640</v>
      </c>
      <c r="B39" s="1" t="str">
        <f t="shared" si="0"/>
        <v>BAL_BO_PGmof</v>
      </c>
      <c r="C39" s="9" t="s">
        <v>7</v>
      </c>
      <c r="D39" s="9"/>
      <c r="E39" s="9" t="s">
        <v>76</v>
      </c>
      <c r="F39" s="10">
        <f t="shared" si="2"/>
        <v>0</v>
      </c>
    </row>
    <row r="40" spans="1:6" x14ac:dyDescent="0.25">
      <c r="A40" s="1" t="s">
        <v>641</v>
      </c>
      <c r="B40" s="1" t="str">
        <f t="shared" si="0"/>
        <v>BAL_BO_PGxap</v>
      </c>
      <c r="C40" s="9" t="s">
        <v>8</v>
      </c>
      <c r="D40" s="9"/>
      <c r="E40" s="9" t="s">
        <v>77</v>
      </c>
      <c r="F40" s="10">
        <f t="shared" si="2"/>
        <v>33154664</v>
      </c>
    </row>
    <row r="41" spans="1:6" x14ac:dyDescent="0.25">
      <c r="A41" s="1" t="s">
        <v>642</v>
      </c>
      <c r="B41" s="1" t="str">
        <f t="shared" si="0"/>
        <v>BAL_BO_PGpaf</v>
      </c>
      <c r="C41" s="9" t="s">
        <v>9</v>
      </c>
      <c r="D41" s="9"/>
      <c r="E41" s="9" t="s">
        <v>65</v>
      </c>
      <c r="F41" s="10">
        <f t="shared" si="2"/>
        <v>38056</v>
      </c>
    </row>
    <row r="42" spans="1:6" x14ac:dyDescent="0.25">
      <c r="A42" s="1" t="s">
        <v>643</v>
      </c>
      <c r="B42" s="1" t="str">
        <f t="shared" si="0"/>
        <v>BAL_BO_PGTot</v>
      </c>
      <c r="C42" s="9"/>
      <c r="D42" s="9"/>
      <c r="E42" s="11" t="s">
        <v>78</v>
      </c>
      <c r="F42" s="10">
        <f t="shared" si="2"/>
        <v>3841354351</v>
      </c>
    </row>
    <row r="43" spans="1:6" x14ac:dyDescent="0.25">
      <c r="B43" s="1" t="str">
        <f t="shared" si="0"/>
        <v>BAL_BO_</v>
      </c>
      <c r="C43" s="9"/>
      <c r="D43" s="9"/>
      <c r="E43" s="9"/>
      <c r="F43" s="12"/>
    </row>
    <row r="44" spans="1:6" x14ac:dyDescent="0.25">
      <c r="B44" s="1" t="str">
        <f t="shared" si="0"/>
        <v>BAL_BO_</v>
      </c>
      <c r="C44" s="9"/>
      <c r="D44" s="9"/>
      <c r="E44" s="11" t="s">
        <v>79</v>
      </c>
      <c r="F44" s="12"/>
    </row>
    <row r="45" spans="1:6" x14ac:dyDescent="0.25">
      <c r="A45" s="1" t="s">
        <v>644</v>
      </c>
      <c r="B45" s="1" t="str">
        <f t="shared" si="0"/>
        <v>BAL_BO_PHpf</v>
      </c>
      <c r="C45" s="9" t="s">
        <v>10</v>
      </c>
      <c r="D45" s="9"/>
      <c r="E45" s="9" t="s">
        <v>80</v>
      </c>
      <c r="F45" s="10">
        <f t="shared" ref="F45:F50" si="3">INDEX(data,2,MATCH(B45,variabel,0))</f>
        <v>63355</v>
      </c>
    </row>
    <row r="46" spans="1:6" x14ac:dyDescent="0.25">
      <c r="A46" s="1" t="s">
        <v>645</v>
      </c>
      <c r="B46" s="1" t="str">
        <f t="shared" si="0"/>
        <v>BAL_BO_PHus</v>
      </c>
      <c r="C46" s="9" t="s">
        <v>11</v>
      </c>
      <c r="D46" s="9"/>
      <c r="E46" s="9" t="s">
        <v>81</v>
      </c>
      <c r="F46" s="10">
        <f t="shared" si="3"/>
        <v>397127</v>
      </c>
    </row>
    <row r="47" spans="1:6" x14ac:dyDescent="0.25">
      <c r="A47" s="1" t="s">
        <v>646</v>
      </c>
      <c r="B47" s="1" t="str">
        <f t="shared" si="0"/>
        <v>BAL_BO_PHrs</v>
      </c>
      <c r="C47" s="9" t="s">
        <v>12</v>
      </c>
      <c r="D47" s="9"/>
      <c r="E47" s="9" t="s">
        <v>82</v>
      </c>
      <c r="F47" s="10">
        <f t="shared" si="3"/>
        <v>25138</v>
      </c>
    </row>
    <row r="48" spans="1:6" x14ac:dyDescent="0.25">
      <c r="A48" s="1" t="s">
        <v>647</v>
      </c>
      <c r="B48" s="1" t="str">
        <f t="shared" si="0"/>
        <v>BAL_BO_PHtg</v>
      </c>
      <c r="C48" s="9" t="s">
        <v>13</v>
      </c>
      <c r="D48" s="9"/>
      <c r="E48" s="9" t="s">
        <v>83</v>
      </c>
      <c r="F48" s="10">
        <f t="shared" si="3"/>
        <v>0</v>
      </c>
    </row>
    <row r="49" spans="1:6" x14ac:dyDescent="0.25">
      <c r="A49" s="1" t="s">
        <v>648</v>
      </c>
      <c r="B49" s="1" t="str">
        <f t="shared" si="0"/>
        <v>BAL_BO_PHxf</v>
      </c>
      <c r="C49" s="9" t="s">
        <v>39</v>
      </c>
      <c r="D49" s="9"/>
      <c r="E49" s="9" t="s">
        <v>84</v>
      </c>
      <c r="F49" s="10">
        <f t="shared" si="3"/>
        <v>83696</v>
      </c>
    </row>
    <row r="50" spans="1:6" x14ac:dyDescent="0.25">
      <c r="A50" s="1" t="s">
        <v>649</v>
      </c>
      <c r="B50" s="1" t="str">
        <f t="shared" si="0"/>
        <v>BAL_BO_PHTot</v>
      </c>
      <c r="C50" s="9"/>
      <c r="D50" s="9"/>
      <c r="E50" s="11" t="s">
        <v>85</v>
      </c>
      <c r="F50" s="10">
        <f t="shared" si="3"/>
        <v>569316</v>
      </c>
    </row>
    <row r="51" spans="1:6" x14ac:dyDescent="0.25">
      <c r="B51" s="1" t="str">
        <f t="shared" si="0"/>
        <v>BAL_BO_</v>
      </c>
      <c r="C51" s="9"/>
      <c r="D51" s="9"/>
      <c r="E51" s="9"/>
      <c r="F51" s="12"/>
    </row>
    <row r="52" spans="1:6" x14ac:dyDescent="0.25">
      <c r="B52" s="1" t="str">
        <f t="shared" si="0"/>
        <v>BAL_BO_</v>
      </c>
      <c r="C52" s="9"/>
      <c r="D52" s="9"/>
      <c r="E52" s="11" t="s">
        <v>86</v>
      </c>
      <c r="F52" s="12"/>
    </row>
    <row r="53" spans="1:6" x14ac:dyDescent="0.25">
      <c r="A53" s="1" t="s">
        <v>632</v>
      </c>
      <c r="B53" s="1" t="str">
        <f t="shared" si="0"/>
        <v>BAL_BO_Pek</v>
      </c>
      <c r="C53" s="9" t="s">
        <v>40</v>
      </c>
      <c r="D53" s="9"/>
      <c r="E53" s="9" t="s">
        <v>86</v>
      </c>
      <c r="F53" s="10">
        <f>INDEX(data,2,MATCH(B53,variabel,0))</f>
        <v>14984250</v>
      </c>
    </row>
    <row r="54" spans="1:6" x14ac:dyDescent="0.25">
      <c r="B54" s="1" t="str">
        <f t="shared" si="0"/>
        <v>BAL_BO_</v>
      </c>
      <c r="C54" s="9"/>
      <c r="D54" s="9"/>
      <c r="E54" s="9"/>
      <c r="F54" s="12"/>
    </row>
    <row r="55" spans="1:6" x14ac:dyDescent="0.25">
      <c r="B55" s="1" t="str">
        <f t="shared" si="0"/>
        <v>BAL_BO_</v>
      </c>
      <c r="C55" s="9"/>
      <c r="D55" s="9"/>
      <c r="E55" s="11" t="s">
        <v>87</v>
      </c>
      <c r="F55" s="12"/>
    </row>
    <row r="56" spans="1:6" x14ac:dyDescent="0.25">
      <c r="A56" s="1" t="s">
        <v>650</v>
      </c>
      <c r="B56" s="1" t="str">
        <f t="shared" si="0"/>
        <v>BAL_BO_PEaag</v>
      </c>
      <c r="C56" s="9" t="s">
        <v>41</v>
      </c>
      <c r="D56" s="9"/>
      <c r="E56" s="9" t="s">
        <v>88</v>
      </c>
      <c r="F56" s="10">
        <f t="shared" ref="F56:F71" si="4">INDEX(data,2,MATCH(B56,variabel,0))</f>
        <v>5447474</v>
      </c>
    </row>
    <row r="57" spans="1:6" x14ac:dyDescent="0.25">
      <c r="A57" s="1" t="s">
        <v>651</v>
      </c>
      <c r="B57" s="1" t="str">
        <f t="shared" si="0"/>
        <v>BAL_BO_PEoe</v>
      </c>
      <c r="C57" s="9" t="s">
        <v>42</v>
      </c>
      <c r="D57" s="9"/>
      <c r="E57" s="9" t="s">
        <v>89</v>
      </c>
      <c r="F57" s="10">
        <f t="shared" si="4"/>
        <v>101842</v>
      </c>
    </row>
    <row r="58" spans="1:6" x14ac:dyDescent="0.25">
      <c r="A58" s="1" t="s">
        <v>652</v>
      </c>
      <c r="B58" s="1" t="str">
        <f t="shared" si="0"/>
        <v>BAL_BO_PEav</v>
      </c>
      <c r="C58" s="9" t="s">
        <v>43</v>
      </c>
      <c r="D58" s="9"/>
      <c r="E58" s="9" t="s">
        <v>90</v>
      </c>
      <c r="F58" s="10">
        <f t="shared" si="4"/>
        <v>75039</v>
      </c>
    </row>
    <row r="59" spans="1:6" x14ac:dyDescent="0.25">
      <c r="A59" s="1" t="s">
        <v>653</v>
      </c>
      <c r="B59" s="1" t="str">
        <f t="shared" si="0"/>
        <v>BAL_BO_PEo</v>
      </c>
      <c r="C59" s="9"/>
      <c r="D59" s="9" t="s">
        <v>684</v>
      </c>
      <c r="E59" s="9" t="s">
        <v>91</v>
      </c>
      <c r="F59" s="10">
        <f t="shared" si="4"/>
        <v>75039</v>
      </c>
    </row>
    <row r="60" spans="1:6" x14ac:dyDescent="0.25">
      <c r="A60" s="1" t="s">
        <v>654</v>
      </c>
      <c r="B60" s="1" t="str">
        <f t="shared" si="0"/>
        <v>BAL_BO_PEavu</v>
      </c>
      <c r="C60" s="9"/>
      <c r="D60" s="9" t="s">
        <v>685</v>
      </c>
      <c r="E60" s="9" t="s">
        <v>92</v>
      </c>
      <c r="F60" s="10">
        <f t="shared" si="4"/>
        <v>0</v>
      </c>
    </row>
    <row r="61" spans="1:6" x14ac:dyDescent="0.25">
      <c r="A61" s="1" t="s">
        <v>655</v>
      </c>
      <c r="B61" s="1" t="str">
        <f t="shared" si="0"/>
        <v>BAL_BO_PEavs</v>
      </c>
      <c r="C61" s="9"/>
      <c r="D61" s="9" t="s">
        <v>686</v>
      </c>
      <c r="E61" s="9" t="s">
        <v>93</v>
      </c>
      <c r="F61" s="10">
        <f t="shared" si="4"/>
        <v>0</v>
      </c>
    </row>
    <row r="62" spans="1:6" x14ac:dyDescent="0.25">
      <c r="A62" s="1" t="s">
        <v>656</v>
      </c>
      <c r="B62" s="1" t="str">
        <f t="shared" si="0"/>
        <v>BAL_BO_PEavo</v>
      </c>
      <c r="C62" s="9"/>
      <c r="D62" s="9" t="s">
        <v>687</v>
      </c>
      <c r="E62" s="9" t="s">
        <v>94</v>
      </c>
      <c r="F62" s="10">
        <f t="shared" si="4"/>
        <v>0</v>
      </c>
    </row>
    <row r="63" spans="1:6" x14ac:dyDescent="0.25">
      <c r="A63" s="1" t="s">
        <v>657</v>
      </c>
      <c r="B63" s="1" t="str">
        <f t="shared" si="0"/>
        <v>BAL_BO_PExv</v>
      </c>
      <c r="C63" s="9"/>
      <c r="D63" s="9" t="s">
        <v>688</v>
      </c>
      <c r="E63" s="9" t="s">
        <v>95</v>
      </c>
      <c r="F63" s="10">
        <f t="shared" si="4"/>
        <v>0</v>
      </c>
    </row>
    <row r="64" spans="1:6" x14ac:dyDescent="0.25">
      <c r="A64" s="1" t="s">
        <v>658</v>
      </c>
      <c r="B64" s="1" t="str">
        <f t="shared" si="0"/>
        <v>BAL_BO_PExr</v>
      </c>
      <c r="C64" s="9" t="s">
        <v>103</v>
      </c>
      <c r="D64" s="9"/>
      <c r="E64" s="9" t="s">
        <v>96</v>
      </c>
      <c r="F64" s="10">
        <f t="shared" si="4"/>
        <v>151766450</v>
      </c>
    </row>
    <row r="65" spans="1:6" x14ac:dyDescent="0.25">
      <c r="A65" s="1" t="s">
        <v>659</v>
      </c>
      <c r="B65" s="1" t="str">
        <f t="shared" si="0"/>
        <v>BAL_BO_PElr</v>
      </c>
      <c r="C65" s="9"/>
      <c r="D65" s="9" t="s">
        <v>689</v>
      </c>
      <c r="E65" s="9" t="s">
        <v>110</v>
      </c>
      <c r="F65" s="10">
        <f t="shared" si="4"/>
        <v>41434418</v>
      </c>
    </row>
    <row r="66" spans="1:6" x14ac:dyDescent="0.25">
      <c r="A66" s="1" t="s">
        <v>660</v>
      </c>
      <c r="B66" s="1" t="str">
        <f t="shared" si="0"/>
        <v>BAL_BO_PEvr</v>
      </c>
      <c r="C66" s="9"/>
      <c r="D66" s="9" t="s">
        <v>690</v>
      </c>
      <c r="E66" s="9" t="s">
        <v>97</v>
      </c>
      <c r="F66" s="10">
        <f t="shared" si="4"/>
        <v>0</v>
      </c>
    </row>
    <row r="67" spans="1:6" x14ac:dyDescent="0.25">
      <c r="A67" s="1" t="s">
        <v>661</v>
      </c>
      <c r="B67" s="1" t="str">
        <f t="shared" si="0"/>
        <v>BAL_BO_PErs</v>
      </c>
      <c r="C67" s="9"/>
      <c r="D67" s="9" t="s">
        <v>691</v>
      </c>
      <c r="E67" s="9" t="s">
        <v>98</v>
      </c>
      <c r="F67" s="10">
        <f t="shared" si="4"/>
        <v>98550903</v>
      </c>
    </row>
    <row r="68" spans="1:6" x14ac:dyDescent="0.25">
      <c r="A68" s="1" t="s">
        <v>662</v>
      </c>
      <c r="B68" s="1" t="str">
        <f t="shared" si="0"/>
        <v>BAL_BO_PExs</v>
      </c>
      <c r="C68" s="9"/>
      <c r="D68" s="9" t="s">
        <v>692</v>
      </c>
      <c r="E68" s="9" t="s">
        <v>99</v>
      </c>
      <c r="F68" s="10">
        <f t="shared" si="4"/>
        <v>11781129</v>
      </c>
    </row>
    <row r="69" spans="1:6" x14ac:dyDescent="0.25">
      <c r="A69" s="1" t="s">
        <v>663</v>
      </c>
      <c r="B69" s="1" t="str">
        <f t="shared" si="0"/>
        <v>BAL_BO_PEou</v>
      </c>
      <c r="C69" s="9" t="s">
        <v>104</v>
      </c>
      <c r="D69" s="9"/>
      <c r="E69" s="9" t="s">
        <v>100</v>
      </c>
      <c r="F69" s="10">
        <f t="shared" si="4"/>
        <v>86280616</v>
      </c>
    </row>
    <row r="70" spans="1:6" x14ac:dyDescent="0.25">
      <c r="A70" s="1" t="s">
        <v>664</v>
      </c>
      <c r="B70" s="1" t="str">
        <f t="shared" si="0"/>
        <v>BAL_BO_PEekTot</v>
      </c>
      <c r="C70" s="9"/>
      <c r="D70" s="9"/>
      <c r="E70" s="11" t="s">
        <v>101</v>
      </c>
      <c r="F70" s="10">
        <f t="shared" si="4"/>
        <v>243671422</v>
      </c>
    </row>
    <row r="71" spans="1:6" x14ac:dyDescent="0.25">
      <c r="A71" s="1" t="s">
        <v>480</v>
      </c>
      <c r="B71" s="1" t="str">
        <f t="shared" ref="B71" si="5">"BAL_BO_"&amp;A71</f>
        <v>BAL_BO_PTot</v>
      </c>
      <c r="C71" s="9"/>
      <c r="D71" s="9"/>
      <c r="E71" s="11" t="s">
        <v>102</v>
      </c>
      <c r="F71" s="10">
        <f t="shared" si="4"/>
        <v>4100579340</v>
      </c>
    </row>
    <row r="72" spans="1:6" x14ac:dyDescent="0.25"/>
  </sheetData>
  <sheetProtection algorithmName="SHA-512" hashValue="9lXahOo1A1ZyO4opfH6rv0PC6ykcUeet+ioI32jk9/avvRCMBuQvBFLmNBXUhje7+xJOaitvMCXLJWuBjRDvUA==" saltValue="dg/YeYBgZcxc78LLqzfckA==" spinCount="100000" sheet="1" objects="1" scenarios="1"/>
  <mergeCells count="1">
    <mergeCell ref="C3:F3"/>
  </mergeCells>
  <hyperlinks>
    <hyperlink ref="C1" location="Indhold!H2" display="Tilbage til indholdsfortegnelsen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rowBreaks count="1" manualBreakCount="1">
    <brk id="28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G57"/>
  <sheetViews>
    <sheetView showGridLines="0" topLeftCell="C1" zoomScaleNormal="100" workbookViewId="0">
      <selection activeCell="F5" sqref="F5"/>
    </sheetView>
  </sheetViews>
  <sheetFormatPr defaultColWidth="0" defaultRowHeight="15" zeroHeight="1" x14ac:dyDescent="0.25"/>
  <cols>
    <col min="1" max="1" width="12.42578125" style="1" hidden="1" customWidth="1"/>
    <col min="2" max="2" width="15.5703125" style="1" hidden="1" customWidth="1"/>
    <col min="3" max="4" width="5.5703125" style="1" customWidth="1"/>
    <col min="5" max="5" width="83.140625" style="1" customWidth="1"/>
    <col min="6" max="6" width="14.85546875" style="1" customWidth="1"/>
    <col min="7" max="7" width="4" style="1" customWidth="1"/>
    <col min="8" max="16384" width="9.140625" style="1" hidden="1"/>
  </cols>
  <sheetData>
    <row r="1" spans="1:6" x14ac:dyDescent="0.25">
      <c r="C1" s="2" t="s">
        <v>735</v>
      </c>
    </row>
    <row r="2" spans="1:6" x14ac:dyDescent="0.25">
      <c r="D2" s="3"/>
    </row>
    <row r="3" spans="1:6" ht="35.25" customHeight="1" x14ac:dyDescent="0.25">
      <c r="C3" s="68" t="s">
        <v>1261</v>
      </c>
      <c r="D3" s="68"/>
      <c r="E3" s="68"/>
      <c r="F3" s="68"/>
    </row>
    <row r="4" spans="1:6" ht="32.25" customHeight="1" x14ac:dyDescent="0.25">
      <c r="C4" s="9" t="s">
        <v>1262</v>
      </c>
      <c r="D4" s="9"/>
      <c r="E4" s="9"/>
      <c r="F4" s="7" t="s">
        <v>603</v>
      </c>
    </row>
    <row r="5" spans="1:6" x14ac:dyDescent="0.25">
      <c r="A5" s="1" t="s">
        <v>141</v>
      </c>
      <c r="B5" s="1" t="str">
        <f>"BeEK_Bek_"&amp;A5</f>
        <v>BeEK_Bek_aagP</v>
      </c>
      <c r="C5" s="11" t="s">
        <v>0</v>
      </c>
      <c r="D5" s="9"/>
      <c r="E5" s="11" t="s">
        <v>112</v>
      </c>
      <c r="F5" s="10">
        <f t="shared" ref="F5:F10" si="0">INDEX(data,2,MATCH(B5,variabel,0))</f>
        <v>9253954</v>
      </c>
    </row>
    <row r="6" spans="1:6" x14ac:dyDescent="0.25">
      <c r="A6" s="1" t="s">
        <v>142</v>
      </c>
      <c r="B6" s="1" t="str">
        <f t="shared" ref="B6:B54" si="1">"BeEK_Bek_"&amp;A6</f>
        <v>BeEK_Bek_NyK</v>
      </c>
      <c r="C6" s="9"/>
      <c r="D6" s="9" t="s">
        <v>554</v>
      </c>
      <c r="E6" s="9" t="s">
        <v>113</v>
      </c>
      <c r="F6" s="10">
        <f t="shared" si="0"/>
        <v>0</v>
      </c>
    </row>
    <row r="7" spans="1:6" x14ac:dyDescent="0.25">
      <c r="A7" s="1" t="s">
        <v>143</v>
      </c>
      <c r="B7" s="1" t="str">
        <f t="shared" si="1"/>
        <v>BeEK_Bek_UdFo</v>
      </c>
      <c r="C7" s="9"/>
      <c r="D7" s="9" t="s">
        <v>555</v>
      </c>
      <c r="E7" s="9" t="s">
        <v>114</v>
      </c>
      <c r="F7" s="10">
        <f t="shared" si="0"/>
        <v>0</v>
      </c>
    </row>
    <row r="8" spans="1:6" x14ac:dyDescent="0.25">
      <c r="A8" s="1" t="s">
        <v>144</v>
      </c>
      <c r="B8" s="1" t="str">
        <f t="shared" si="1"/>
        <v>BeEK_Bek_UdFu</v>
      </c>
      <c r="C8" s="9"/>
      <c r="D8" s="9" t="s">
        <v>556</v>
      </c>
      <c r="E8" s="9" t="s">
        <v>115</v>
      </c>
      <c r="F8" s="10">
        <f t="shared" si="0"/>
        <v>0</v>
      </c>
    </row>
    <row r="9" spans="1:6" x14ac:dyDescent="0.25">
      <c r="A9" s="1" t="s">
        <v>145</v>
      </c>
      <c r="B9" s="1" t="str">
        <f t="shared" si="1"/>
        <v>BeEK_Bek_UdNed</v>
      </c>
      <c r="C9" s="9"/>
      <c r="D9" s="9" t="s">
        <v>557</v>
      </c>
      <c r="E9" s="9" t="s">
        <v>116</v>
      </c>
      <c r="F9" s="10">
        <f t="shared" si="0"/>
        <v>3806480</v>
      </c>
    </row>
    <row r="10" spans="1:6" x14ac:dyDescent="0.25">
      <c r="A10" s="1" t="s">
        <v>146</v>
      </c>
      <c r="B10" s="1" t="str">
        <f t="shared" si="1"/>
        <v>BeEK_Bek_aagU</v>
      </c>
      <c r="C10" s="9"/>
      <c r="D10" s="9"/>
      <c r="E10" s="11" t="s">
        <v>117</v>
      </c>
      <c r="F10" s="10">
        <f t="shared" si="0"/>
        <v>5447474</v>
      </c>
    </row>
    <row r="11" spans="1:6" x14ac:dyDescent="0.25">
      <c r="B11" s="1" t="str">
        <f t="shared" si="1"/>
        <v>BeEK_Bek_</v>
      </c>
      <c r="C11" s="9"/>
      <c r="D11" s="9"/>
      <c r="E11" s="11"/>
      <c r="F11" s="9"/>
    </row>
    <row r="12" spans="1:6" x14ac:dyDescent="0.25">
      <c r="A12" s="1" t="s">
        <v>147</v>
      </c>
      <c r="B12" s="1" t="str">
        <f t="shared" si="1"/>
        <v>BeEK_Bek_OEP</v>
      </c>
      <c r="C12" s="11" t="s">
        <v>1</v>
      </c>
      <c r="D12" s="9"/>
      <c r="E12" s="11" t="s">
        <v>118</v>
      </c>
      <c r="F12" s="10">
        <f t="shared" ref="F12:F18" si="2">INDEX(data,2,MATCH(B12,variabel,0))</f>
        <v>101842</v>
      </c>
    </row>
    <row r="13" spans="1:6" x14ac:dyDescent="0.25">
      <c r="A13" s="1" t="s">
        <v>149</v>
      </c>
      <c r="B13" s="1" t="str">
        <f t="shared" si="1"/>
        <v>BeEK_Bek_OErv</v>
      </c>
      <c r="C13" s="9"/>
      <c r="D13" s="9" t="s">
        <v>545</v>
      </c>
      <c r="E13" s="9" t="s">
        <v>119</v>
      </c>
      <c r="F13" s="10">
        <f t="shared" si="2"/>
        <v>0</v>
      </c>
    </row>
    <row r="14" spans="1:6" x14ac:dyDescent="0.25">
      <c r="A14" s="1" t="s">
        <v>150</v>
      </c>
      <c r="B14" s="1" t="str">
        <f t="shared" si="1"/>
        <v>BeEK_Bek_OEE</v>
      </c>
      <c r="C14" s="9"/>
      <c r="D14" s="9" t="s">
        <v>546</v>
      </c>
      <c r="E14" s="9" t="s">
        <v>120</v>
      </c>
      <c r="F14" s="10">
        <f t="shared" si="2"/>
        <v>0</v>
      </c>
    </row>
    <row r="15" spans="1:6" x14ac:dyDescent="0.25">
      <c r="A15" s="1" t="s">
        <v>151</v>
      </c>
      <c r="B15" s="1" t="str">
        <f t="shared" si="1"/>
        <v>BeEK_Bek_OEF</v>
      </c>
      <c r="C15" s="9"/>
      <c r="D15" s="9" t="s">
        <v>547</v>
      </c>
      <c r="E15" s="9" t="s">
        <v>121</v>
      </c>
      <c r="F15" s="10">
        <f t="shared" si="2"/>
        <v>0</v>
      </c>
    </row>
    <row r="16" spans="1:6" x14ac:dyDescent="0.25">
      <c r="A16" s="1" t="s">
        <v>152</v>
      </c>
      <c r="B16" s="1" t="str">
        <f t="shared" si="1"/>
        <v>BeEK_Bek_OEOs</v>
      </c>
      <c r="C16" s="9"/>
      <c r="D16" s="9" t="s">
        <v>548</v>
      </c>
      <c r="E16" s="9" t="s">
        <v>122</v>
      </c>
      <c r="F16" s="10">
        <f t="shared" si="2"/>
        <v>0</v>
      </c>
    </row>
    <row r="17" spans="1:6" x14ac:dyDescent="0.25">
      <c r="A17" s="1" t="s">
        <v>153</v>
      </c>
      <c r="B17" s="1" t="str">
        <f t="shared" si="1"/>
        <v>BeEK_Bek_OEX</v>
      </c>
      <c r="C17" s="9"/>
      <c r="D17" s="9" t="s">
        <v>549</v>
      </c>
      <c r="E17" s="9" t="s">
        <v>123</v>
      </c>
      <c r="F17" s="10">
        <f t="shared" si="2"/>
        <v>0</v>
      </c>
    </row>
    <row r="18" spans="1:6" x14ac:dyDescent="0.25">
      <c r="A18" s="1" t="s">
        <v>148</v>
      </c>
      <c r="B18" s="1" t="str">
        <f t="shared" si="1"/>
        <v>BeEK_Bek_OEU</v>
      </c>
      <c r="C18" s="9"/>
      <c r="D18" s="9"/>
      <c r="E18" s="11" t="s">
        <v>124</v>
      </c>
      <c r="F18" s="10">
        <f t="shared" si="2"/>
        <v>101842</v>
      </c>
    </row>
    <row r="19" spans="1:6" x14ac:dyDescent="0.25">
      <c r="B19" s="1" t="str">
        <f t="shared" si="1"/>
        <v>BeEK_Bek_</v>
      </c>
      <c r="C19" s="9"/>
      <c r="D19" s="9"/>
      <c r="E19" s="11"/>
      <c r="F19" s="9"/>
    </row>
    <row r="20" spans="1:6" x14ac:dyDescent="0.25">
      <c r="A20" s="1" t="s">
        <v>154</v>
      </c>
      <c r="B20" s="1" t="str">
        <f t="shared" si="1"/>
        <v>BeEK_Bek_AVP</v>
      </c>
      <c r="C20" s="11" t="s">
        <v>2</v>
      </c>
      <c r="D20" s="9"/>
      <c r="E20" s="11" t="s">
        <v>125</v>
      </c>
      <c r="F20" s="10">
        <f t="shared" ref="F20:F29" si="3">INDEX(data,2,MATCH(B20,variabel,0))</f>
        <v>75039</v>
      </c>
    </row>
    <row r="21" spans="1:6" x14ac:dyDescent="0.25">
      <c r="A21" s="1" t="s">
        <v>156</v>
      </c>
      <c r="B21" s="1" t="str">
        <f t="shared" si="1"/>
        <v>BeEK_Bek_AVrg</v>
      </c>
      <c r="C21" s="9"/>
      <c r="D21" s="9" t="s">
        <v>550</v>
      </c>
      <c r="E21" s="9" t="s">
        <v>119</v>
      </c>
      <c r="F21" s="10">
        <f t="shared" si="3"/>
        <v>0</v>
      </c>
    </row>
    <row r="22" spans="1:6" x14ac:dyDescent="0.25">
      <c r="A22" s="1" t="s">
        <v>157</v>
      </c>
      <c r="B22" s="1" t="str">
        <f t="shared" si="1"/>
        <v>BeEK_Bek_AVE</v>
      </c>
      <c r="C22" s="9"/>
      <c r="D22" s="9" t="s">
        <v>551</v>
      </c>
      <c r="E22" s="9" t="s">
        <v>126</v>
      </c>
      <c r="F22" s="10">
        <f t="shared" si="3"/>
        <v>0</v>
      </c>
    </row>
    <row r="23" spans="1:6" x14ac:dyDescent="0.25">
      <c r="A23" s="1" t="s">
        <v>158</v>
      </c>
      <c r="B23" s="1" t="str">
        <f t="shared" si="1"/>
        <v>BeEK_Bek_AVF</v>
      </c>
      <c r="C23" s="9"/>
      <c r="D23" s="9" t="s">
        <v>576</v>
      </c>
      <c r="E23" s="9" t="s">
        <v>121</v>
      </c>
      <c r="F23" s="10">
        <f t="shared" si="3"/>
        <v>0</v>
      </c>
    </row>
    <row r="24" spans="1:6" x14ac:dyDescent="0.25">
      <c r="A24" s="1" t="s">
        <v>159</v>
      </c>
      <c r="B24" s="1" t="str">
        <f t="shared" si="1"/>
        <v>BeEK_Bek_AVT</v>
      </c>
      <c r="C24" s="9"/>
      <c r="D24" s="9" t="s">
        <v>577</v>
      </c>
      <c r="E24" s="9" t="s">
        <v>127</v>
      </c>
      <c r="F24" s="10">
        <f t="shared" si="3"/>
        <v>0</v>
      </c>
    </row>
    <row r="25" spans="1:6" x14ac:dyDescent="0.25">
      <c r="A25" s="1" t="s">
        <v>160</v>
      </c>
      <c r="B25" s="1" t="str">
        <f t="shared" si="1"/>
        <v>BeEK_Bek_AVrr</v>
      </c>
      <c r="C25" s="9"/>
      <c r="D25" s="9" t="s">
        <v>578</v>
      </c>
      <c r="E25" s="9" t="s">
        <v>128</v>
      </c>
      <c r="F25" s="10">
        <f t="shared" si="3"/>
        <v>0</v>
      </c>
    </row>
    <row r="26" spans="1:6" x14ac:dyDescent="0.25">
      <c r="A26" s="1" t="s">
        <v>161</v>
      </c>
      <c r="B26" s="1" t="str">
        <f t="shared" si="1"/>
        <v>BeEK_Bek_AVTb</v>
      </c>
      <c r="C26" s="9"/>
      <c r="D26" s="9" t="s">
        <v>579</v>
      </c>
      <c r="E26" s="9" t="s">
        <v>129</v>
      </c>
      <c r="F26" s="10">
        <f t="shared" si="3"/>
        <v>0</v>
      </c>
    </row>
    <row r="27" spans="1:6" x14ac:dyDescent="0.25">
      <c r="A27" s="1" t="s">
        <v>162</v>
      </c>
      <c r="B27" s="1" t="str">
        <f t="shared" si="1"/>
        <v>BeEK_Bek_AVX</v>
      </c>
      <c r="C27" s="9"/>
      <c r="D27" s="9" t="s">
        <v>580</v>
      </c>
      <c r="E27" s="9" t="s">
        <v>123</v>
      </c>
      <c r="F27" s="10">
        <f t="shared" si="3"/>
        <v>0</v>
      </c>
    </row>
    <row r="28" spans="1:6" x14ac:dyDescent="0.25">
      <c r="A28" s="1" t="s">
        <v>163</v>
      </c>
      <c r="B28" s="1" t="str">
        <f t="shared" si="1"/>
        <v>BeEK_Bek_TotIO</v>
      </c>
      <c r="C28" s="9"/>
      <c r="D28" s="9"/>
      <c r="E28" s="9" t="s">
        <v>705</v>
      </c>
      <c r="F28" s="10">
        <f t="shared" si="3"/>
        <v>0</v>
      </c>
    </row>
    <row r="29" spans="1:6" x14ac:dyDescent="0.25">
      <c r="A29" s="1" t="s">
        <v>155</v>
      </c>
      <c r="B29" s="1" t="str">
        <f t="shared" si="1"/>
        <v>BeEK_Bek_AVU</v>
      </c>
      <c r="C29" s="9"/>
      <c r="D29" s="9"/>
      <c r="E29" s="11" t="s">
        <v>130</v>
      </c>
      <c r="F29" s="10">
        <f t="shared" si="3"/>
        <v>75039</v>
      </c>
    </row>
    <row r="30" spans="1:6" x14ac:dyDescent="0.25">
      <c r="B30" s="1" t="str">
        <f t="shared" si="1"/>
        <v>BeEK_Bek_</v>
      </c>
      <c r="C30" s="9"/>
      <c r="D30" s="9"/>
      <c r="E30" s="11"/>
      <c r="F30" s="9"/>
    </row>
    <row r="31" spans="1:6" x14ac:dyDescent="0.25">
      <c r="A31" s="1" t="s">
        <v>164</v>
      </c>
      <c r="B31" s="1" t="str">
        <f t="shared" si="1"/>
        <v>BeEK_Bek_ARP</v>
      </c>
      <c r="C31" s="11" t="s">
        <v>3</v>
      </c>
      <c r="D31" s="9"/>
      <c r="E31" s="11" t="s">
        <v>131</v>
      </c>
      <c r="F31" s="10">
        <f t="shared" ref="F31:F39" si="4">INDEX(data,2,MATCH(B31,variabel,0))</f>
        <v>146503317</v>
      </c>
    </row>
    <row r="32" spans="1:6" x14ac:dyDescent="0.25">
      <c r="A32" s="1" t="s">
        <v>166</v>
      </c>
      <c r="B32" s="1" t="str">
        <f t="shared" si="1"/>
        <v>BeEK_Bek_ARrv</v>
      </c>
      <c r="C32" s="9"/>
      <c r="D32" s="9" t="s">
        <v>552</v>
      </c>
      <c r="E32" s="9" t="s">
        <v>119</v>
      </c>
      <c r="F32" s="10">
        <f t="shared" si="4"/>
        <v>0</v>
      </c>
    </row>
    <row r="33" spans="1:6" x14ac:dyDescent="0.25">
      <c r="A33" s="1" t="s">
        <v>167</v>
      </c>
      <c r="B33" s="1" t="str">
        <f t="shared" si="1"/>
        <v>BeEK_Bek_ARDB</v>
      </c>
      <c r="C33" s="9"/>
      <c r="D33" s="9" t="s">
        <v>553</v>
      </c>
      <c r="E33" s="9" t="s">
        <v>132</v>
      </c>
      <c r="F33" s="10">
        <f t="shared" si="4"/>
        <v>10283803</v>
      </c>
    </row>
    <row r="34" spans="1:6" x14ac:dyDescent="0.25">
      <c r="A34" s="1" t="s">
        <v>168</v>
      </c>
      <c r="B34" s="1" t="str">
        <f t="shared" si="1"/>
        <v>BeEK_Bek_ARF</v>
      </c>
      <c r="C34" s="9"/>
      <c r="D34" s="9" t="s">
        <v>694</v>
      </c>
      <c r="E34" s="9" t="s">
        <v>121</v>
      </c>
      <c r="F34" s="10">
        <f t="shared" si="4"/>
        <v>0</v>
      </c>
    </row>
    <row r="35" spans="1:6" x14ac:dyDescent="0.25">
      <c r="A35" s="1" t="s">
        <v>169</v>
      </c>
      <c r="B35" s="1" t="str">
        <f t="shared" si="1"/>
        <v>BeEK_Bek_AREK</v>
      </c>
      <c r="C35" s="9"/>
      <c r="D35" s="9" t="s">
        <v>695</v>
      </c>
      <c r="E35" s="9" t="s">
        <v>133</v>
      </c>
      <c r="F35" s="10">
        <f t="shared" si="4"/>
        <v>0</v>
      </c>
    </row>
    <row r="36" spans="1:6" x14ac:dyDescent="0.25">
      <c r="A36" s="1" t="s">
        <v>170</v>
      </c>
      <c r="B36" s="1" t="str">
        <f t="shared" si="1"/>
        <v>BeEK_Bek_ART</v>
      </c>
      <c r="C36" s="9"/>
      <c r="D36" s="9" t="s">
        <v>696</v>
      </c>
      <c r="E36" s="9" t="s">
        <v>127</v>
      </c>
      <c r="F36" s="10">
        <f t="shared" si="4"/>
        <v>3809913</v>
      </c>
    </row>
    <row r="37" spans="1:6" x14ac:dyDescent="0.25">
      <c r="A37" s="1" t="s">
        <v>172</v>
      </c>
      <c r="B37" s="1" t="str">
        <f t="shared" si="1"/>
        <v>BeEK_Bek_ARKK</v>
      </c>
      <c r="C37" s="9"/>
      <c r="D37" s="9" t="s">
        <v>697</v>
      </c>
      <c r="E37" s="9" t="s">
        <v>134</v>
      </c>
      <c r="F37" s="10">
        <f t="shared" si="4"/>
        <v>0</v>
      </c>
    </row>
    <row r="38" spans="1:6" x14ac:dyDescent="0.25">
      <c r="A38" s="1" t="s">
        <v>171</v>
      </c>
      <c r="B38" s="1" t="str">
        <f t="shared" si="1"/>
        <v>BeEK_Bek_ARX</v>
      </c>
      <c r="C38" s="9"/>
      <c r="D38" s="9" t="s">
        <v>698</v>
      </c>
      <c r="E38" s="9" t="s">
        <v>123</v>
      </c>
      <c r="F38" s="10">
        <f t="shared" si="4"/>
        <v>8830581</v>
      </c>
    </row>
    <row r="39" spans="1:6" x14ac:dyDescent="0.25">
      <c r="A39" s="1" t="s">
        <v>165</v>
      </c>
      <c r="B39" s="1" t="str">
        <f t="shared" si="1"/>
        <v>BeEK_Bek_ARU</v>
      </c>
      <c r="C39" s="9"/>
      <c r="D39" s="9"/>
      <c r="E39" s="11" t="s">
        <v>135</v>
      </c>
      <c r="F39" s="10">
        <f t="shared" si="4"/>
        <v>151766451</v>
      </c>
    </row>
    <row r="40" spans="1:6" x14ac:dyDescent="0.25">
      <c r="B40" s="1" t="str">
        <f t="shared" si="1"/>
        <v>BeEK_Bek_</v>
      </c>
      <c r="C40" s="9"/>
      <c r="D40" s="9"/>
      <c r="E40" s="11"/>
      <c r="F40" s="9"/>
    </row>
    <row r="41" spans="1:6" x14ac:dyDescent="0.25">
      <c r="A41" s="1" t="s">
        <v>173</v>
      </c>
      <c r="B41" s="1" t="str">
        <f t="shared" si="1"/>
        <v>BeEK_Bek_OUP</v>
      </c>
      <c r="C41" s="11" t="s">
        <v>4</v>
      </c>
      <c r="D41" s="9"/>
      <c r="E41" s="11" t="s">
        <v>136</v>
      </c>
      <c r="F41" s="10">
        <f t="shared" ref="F41:F50" si="5">INDEX(data,2,MATCH(B41,variabel,0))</f>
        <v>83944690</v>
      </c>
    </row>
    <row r="42" spans="1:6" x14ac:dyDescent="0.25">
      <c r="A42" s="1" t="s">
        <v>174</v>
      </c>
      <c r="B42" s="1" t="str">
        <f t="shared" si="1"/>
        <v>BeEK_Bek_OUrv</v>
      </c>
      <c r="C42" s="9"/>
      <c r="D42" s="9" t="s">
        <v>541</v>
      </c>
      <c r="E42" s="9" t="s">
        <v>119</v>
      </c>
      <c r="F42" s="10">
        <f t="shared" si="5"/>
        <v>0</v>
      </c>
    </row>
    <row r="43" spans="1:6" x14ac:dyDescent="0.25">
      <c r="A43" s="1" t="s">
        <v>175</v>
      </c>
      <c r="B43" s="1" t="str">
        <f t="shared" si="1"/>
        <v>BeEK_Bek_OUY</v>
      </c>
      <c r="C43" s="9"/>
      <c r="D43" s="9" t="s">
        <v>542</v>
      </c>
      <c r="E43" s="9" t="s">
        <v>137</v>
      </c>
      <c r="F43" s="10">
        <f t="shared" si="5"/>
        <v>9633851</v>
      </c>
    </row>
    <row r="44" spans="1:6" x14ac:dyDescent="0.25">
      <c r="A44" s="1" t="s">
        <v>176</v>
      </c>
      <c r="B44" s="1" t="str">
        <f t="shared" si="1"/>
        <v>BeEK_Bek_OUF</v>
      </c>
      <c r="C44" s="9"/>
      <c r="D44" s="9" t="s">
        <v>543</v>
      </c>
      <c r="E44" s="9" t="s">
        <v>121</v>
      </c>
      <c r="F44" s="10">
        <f t="shared" si="5"/>
        <v>0</v>
      </c>
    </row>
    <row r="45" spans="1:6" x14ac:dyDescent="0.25">
      <c r="A45" s="1" t="s">
        <v>177</v>
      </c>
      <c r="B45" s="1" t="str">
        <f t="shared" si="1"/>
        <v>BeEK_Bek_OUEK</v>
      </c>
      <c r="C45" s="9"/>
      <c r="D45" s="9" t="s">
        <v>544</v>
      </c>
      <c r="E45" s="9" t="s">
        <v>133</v>
      </c>
      <c r="F45" s="10">
        <f t="shared" si="5"/>
        <v>0</v>
      </c>
    </row>
    <row r="46" spans="1:6" x14ac:dyDescent="0.25">
      <c r="A46" s="1" t="s">
        <v>725</v>
      </c>
      <c r="B46" s="1" t="str">
        <f t="shared" si="1"/>
        <v>BeEK_Bek_OUT</v>
      </c>
      <c r="C46" s="9"/>
      <c r="D46" s="9" t="s">
        <v>699</v>
      </c>
      <c r="E46" s="9" t="s">
        <v>127</v>
      </c>
      <c r="F46" s="10">
        <f t="shared" si="5"/>
        <v>986527</v>
      </c>
    </row>
    <row r="47" spans="1:6" x14ac:dyDescent="0.25">
      <c r="A47" s="1" t="s">
        <v>726</v>
      </c>
      <c r="B47" s="1" t="str">
        <f t="shared" si="1"/>
        <v>BeEK_Bek_OUaEK</v>
      </c>
      <c r="C47" s="9"/>
      <c r="D47" s="9" t="s">
        <v>700</v>
      </c>
      <c r="E47" s="9" t="s">
        <v>134</v>
      </c>
      <c r="F47" s="10">
        <f t="shared" si="5"/>
        <v>0</v>
      </c>
    </row>
    <row r="48" spans="1:6" x14ac:dyDescent="0.25">
      <c r="A48" s="1" t="s">
        <v>178</v>
      </c>
      <c r="B48" s="1" t="str">
        <f t="shared" si="1"/>
        <v>BeEK_Bek_OUUU</v>
      </c>
      <c r="C48" s="9"/>
      <c r="D48" s="9" t="s">
        <v>723</v>
      </c>
      <c r="E48" s="9" t="s">
        <v>138</v>
      </c>
      <c r="F48" s="10">
        <f t="shared" si="5"/>
        <v>7036803</v>
      </c>
    </row>
    <row r="49" spans="1:6" x14ac:dyDescent="0.25">
      <c r="A49" s="1" t="s">
        <v>179</v>
      </c>
      <c r="B49" s="1" t="str">
        <f t="shared" si="1"/>
        <v>BeEK_Bek_OUX</v>
      </c>
      <c r="C49" s="9"/>
      <c r="D49" s="9" t="s">
        <v>724</v>
      </c>
      <c r="E49" s="9" t="s">
        <v>123</v>
      </c>
      <c r="F49" s="10">
        <f t="shared" si="5"/>
        <v>1247649</v>
      </c>
    </row>
    <row r="50" spans="1:6" x14ac:dyDescent="0.25">
      <c r="A50" s="1" t="s">
        <v>180</v>
      </c>
      <c r="B50" s="1" t="str">
        <f t="shared" si="1"/>
        <v>BeEK_Bek_OUOU</v>
      </c>
      <c r="C50" s="9"/>
      <c r="D50" s="9"/>
      <c r="E50" s="11" t="s">
        <v>727</v>
      </c>
      <c r="F50" s="10">
        <f t="shared" si="5"/>
        <v>86280616</v>
      </c>
    </row>
    <row r="51" spans="1:6" x14ac:dyDescent="0.25">
      <c r="B51" s="1" t="str">
        <f t="shared" si="1"/>
        <v>BeEK_Bek_</v>
      </c>
      <c r="C51" s="9"/>
      <c r="D51" s="9"/>
      <c r="E51" s="9"/>
      <c r="F51" s="9"/>
    </row>
    <row r="52" spans="1:6" x14ac:dyDescent="0.25">
      <c r="A52" s="1" t="s">
        <v>111</v>
      </c>
      <c r="B52" s="1" t="str">
        <f t="shared" si="1"/>
        <v>BeEK_Bek_TotEK</v>
      </c>
      <c r="C52" s="11" t="s">
        <v>5</v>
      </c>
      <c r="D52" s="9"/>
      <c r="E52" s="11" t="s">
        <v>101</v>
      </c>
      <c r="F52" s="10">
        <f>INDEX(data,2,MATCH(B52,variabel,0))</f>
        <v>243671423</v>
      </c>
    </row>
    <row r="53" spans="1:6" x14ac:dyDescent="0.25">
      <c r="A53" s="1" t="s">
        <v>181</v>
      </c>
      <c r="B53" s="1" t="str">
        <f t="shared" si="1"/>
        <v>BeEK_Bek_FUd</v>
      </c>
      <c r="C53" s="9"/>
      <c r="D53" s="9"/>
      <c r="E53" s="9" t="s">
        <v>139</v>
      </c>
      <c r="F53" s="10">
        <f>INDEX(data,2,MATCH(B53,variabel,0))</f>
        <v>10045289</v>
      </c>
    </row>
    <row r="54" spans="1:6" x14ac:dyDescent="0.25">
      <c r="A54" s="1" t="s">
        <v>182</v>
      </c>
      <c r="B54" s="1" t="str">
        <f t="shared" si="1"/>
        <v>BeEK_Bek_Fx</v>
      </c>
      <c r="C54" s="9"/>
      <c r="D54" s="9"/>
      <c r="E54" s="9" t="s">
        <v>140</v>
      </c>
      <c r="F54" s="10">
        <f>INDEX(data,2,MATCH(B54,variabel,0))</f>
        <v>0</v>
      </c>
    </row>
    <row r="55" spans="1:6" x14ac:dyDescent="0.25"/>
    <row r="57" spans="1:6" x14ac:dyDescent="0.25"/>
  </sheetData>
  <sheetProtection algorithmName="SHA-512" hashValue="R+xNiP/y/sG2REpi/xCUd0inLNSjwNztcW9CWjr6fAGcWjtEdBm811YywC3lnKYMRMyqac1ROsGjg9G+GVvNxw==" saltValue="uyez9Cn3gPQHsAy/1/8RXw==" spinCount="100000" sheet="1" objects="1" scenarios="1"/>
  <mergeCells count="1">
    <mergeCell ref="C3:F3"/>
  </mergeCells>
  <hyperlinks>
    <hyperlink ref="C1" location="Indhold!H2" display="Tilbage til indholdsfortegnelsen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F8"/>
  <sheetViews>
    <sheetView showGridLines="0" topLeftCell="C1" zoomScaleNormal="100" workbookViewId="0">
      <selection activeCell="E6" sqref="E6"/>
    </sheetView>
  </sheetViews>
  <sheetFormatPr defaultColWidth="0" defaultRowHeight="15" zeroHeight="1" x14ac:dyDescent="0.25"/>
  <cols>
    <col min="1" max="1" width="12.5703125" style="1" hidden="1" customWidth="1"/>
    <col min="2" max="2" width="13.5703125" style="1" hidden="1" customWidth="1"/>
    <col min="3" max="3" width="6.42578125" style="1" customWidth="1"/>
    <col min="4" max="4" width="65" style="1" customWidth="1"/>
    <col min="5" max="5" width="17" style="1" customWidth="1"/>
    <col min="6" max="6" width="9.140625" style="1" customWidth="1"/>
    <col min="7" max="16384" width="9.140625" style="1" hidden="1"/>
  </cols>
  <sheetData>
    <row r="1" spans="1:6" x14ac:dyDescent="0.25">
      <c r="C1" s="2" t="s">
        <v>735</v>
      </c>
    </row>
    <row r="2" spans="1:6" x14ac:dyDescent="0.25">
      <c r="C2" s="3"/>
    </row>
    <row r="3" spans="1:6" ht="35.25" customHeight="1" x14ac:dyDescent="0.25">
      <c r="A3" s="1" t="s">
        <v>720</v>
      </c>
      <c r="C3" s="68" t="s">
        <v>1264</v>
      </c>
      <c r="D3" s="68"/>
      <c r="E3" s="68"/>
    </row>
    <row r="4" spans="1:6" x14ac:dyDescent="0.25">
      <c r="A4" s="1" t="s">
        <v>482</v>
      </c>
      <c r="B4" s="1" t="str">
        <f>"NoNt_NT_"&amp;A4</f>
        <v>NoNt_NT_Sp</v>
      </c>
      <c r="C4" s="9" t="s">
        <v>0</v>
      </c>
      <c r="D4" s="9" t="s">
        <v>481</v>
      </c>
      <c r="E4" s="46">
        <f>E7/E6*100</f>
        <v>23.189717387941826</v>
      </c>
    </row>
    <row r="5" spans="1:6" x14ac:dyDescent="0.25">
      <c r="B5" s="1" t="str">
        <f t="shared" ref="B5:B7" si="0">"NoNt_NT_"&amp;A5</f>
        <v>NoNt_NT_</v>
      </c>
      <c r="C5" s="9"/>
      <c r="D5" s="11" t="s">
        <v>701</v>
      </c>
      <c r="E5" s="60" t="s">
        <v>1420</v>
      </c>
    </row>
    <row r="6" spans="1:6" x14ac:dyDescent="0.25">
      <c r="A6" s="1" t="s">
        <v>485</v>
      </c>
      <c r="B6" s="1" t="str">
        <f t="shared" si="0"/>
        <v>NoNt_NT_RiTot</v>
      </c>
      <c r="C6" s="9" t="s">
        <v>604</v>
      </c>
      <c r="D6" s="9" t="s">
        <v>483</v>
      </c>
      <c r="E6" s="10">
        <f>INDEX(data,2,MATCH(B6,variabel,0))</f>
        <v>1084673499</v>
      </c>
      <c r="F6" s="22"/>
    </row>
    <row r="7" spans="1:6" x14ac:dyDescent="0.25">
      <c r="A7" s="1" t="s">
        <v>486</v>
      </c>
      <c r="B7" s="1" t="str">
        <f t="shared" si="0"/>
        <v>NoNt_NT_Kg</v>
      </c>
      <c r="C7" s="9" t="s">
        <v>702</v>
      </c>
      <c r="D7" s="9" t="s">
        <v>484</v>
      </c>
      <c r="E7" s="10">
        <f>INDEX(data,2,MATCH(B7,variabel,0))</f>
        <v>251532719</v>
      </c>
      <c r="F7" s="22"/>
    </row>
    <row r="8" spans="1:6" x14ac:dyDescent="0.25">
      <c r="C8" s="69"/>
      <c r="D8" s="69"/>
      <c r="E8" s="69"/>
    </row>
  </sheetData>
  <sheetProtection algorithmName="SHA-512" hashValue="9yDO9Xp275CJz0hVmOQLxFc1M4EWBZtDFHIqKN0+5+D2kx6M+CzNP05trmOgV2jGXRC32rbDKT+/g8Nvv/5+3g==" saltValue="BYCvBjmr74hSU8jASF1pzQ==" spinCount="100000" sheet="1" objects="1" scenarios="1"/>
  <mergeCells count="2">
    <mergeCell ref="C3:E3"/>
    <mergeCell ref="C8:E8"/>
  </mergeCells>
  <hyperlinks>
    <hyperlink ref="C1" location="Indhold!H2" display="Tilbage til indholdsfortegnelsen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F17"/>
  <sheetViews>
    <sheetView showGridLines="0" topLeftCell="C1" zoomScaleNormal="100" workbookViewId="0">
      <selection activeCell="F5" sqref="F5"/>
    </sheetView>
  </sheetViews>
  <sheetFormatPr defaultColWidth="0" defaultRowHeight="15" zeroHeight="1" x14ac:dyDescent="0.25"/>
  <cols>
    <col min="1" max="1" width="18.140625" style="1" hidden="1" customWidth="1"/>
    <col min="2" max="2" width="15" style="1" hidden="1" customWidth="1"/>
    <col min="3" max="3" width="6.85546875" style="1" customWidth="1"/>
    <col min="4" max="4" width="88" style="1" customWidth="1"/>
    <col min="5" max="5" width="14.42578125" style="1" customWidth="1"/>
    <col min="6" max="6" width="9.140625" style="1" customWidth="1"/>
    <col min="7" max="16384" width="9.140625" style="1" hidden="1"/>
  </cols>
  <sheetData>
    <row r="1" spans="1:5" x14ac:dyDescent="0.25">
      <c r="C1" s="2" t="s">
        <v>735</v>
      </c>
    </row>
    <row r="2" spans="1:5" x14ac:dyDescent="0.25">
      <c r="D2" s="3"/>
    </row>
    <row r="3" spans="1:5" ht="35.25" customHeight="1" x14ac:dyDescent="0.25">
      <c r="A3" s="1" t="s">
        <v>1245</v>
      </c>
      <c r="C3" s="68" t="s">
        <v>1265</v>
      </c>
      <c r="D3" s="70"/>
      <c r="E3" s="70"/>
    </row>
    <row r="4" spans="1:5" ht="30" customHeight="1" x14ac:dyDescent="0.25">
      <c r="C4" s="13"/>
      <c r="D4" s="14"/>
      <c r="E4" s="7" t="s">
        <v>603</v>
      </c>
    </row>
    <row r="5" spans="1:5" x14ac:dyDescent="0.25">
      <c r="A5" s="1" t="s">
        <v>439</v>
      </c>
      <c r="B5" s="1" t="str">
        <f>"NoEf_Evf_"&amp;A5</f>
        <v>NoEf_Evf_EvFg</v>
      </c>
      <c r="C5" s="13" t="s">
        <v>425</v>
      </c>
      <c r="D5" s="13" t="s">
        <v>428</v>
      </c>
      <c r="E5" s="10">
        <f>INDEX(data,2,MATCH(B5,variabel,0))</f>
        <v>380</v>
      </c>
    </row>
    <row r="6" spans="1:5" x14ac:dyDescent="0.25">
      <c r="A6" s="1" t="s">
        <v>440</v>
      </c>
      <c r="B6" s="1" t="str">
        <f t="shared" ref="B6:B16" si="0">"NoEf_Evf_"&amp;A6</f>
        <v>NoEf_Evf_EvTR</v>
      </c>
      <c r="C6" s="13" t="s">
        <v>424</v>
      </c>
      <c r="D6" s="13" t="s">
        <v>429</v>
      </c>
      <c r="E6" s="10">
        <f>INDEX(data,2,MATCH(B6,variabel,0))</f>
        <v>0</v>
      </c>
    </row>
    <row r="7" spans="1:5" x14ac:dyDescent="0.25">
      <c r="A7" s="1" t="s">
        <v>441</v>
      </c>
      <c r="B7" s="1" t="str">
        <f t="shared" si="0"/>
        <v>NoEf_Evf_EvTK</v>
      </c>
      <c r="C7" s="13" t="s">
        <v>426</v>
      </c>
      <c r="D7" s="13" t="s">
        <v>430</v>
      </c>
      <c r="E7" s="10">
        <f>INDEX(data,2,MATCH(B7,variabel,0))</f>
        <v>0</v>
      </c>
    </row>
    <row r="8" spans="1:5" x14ac:dyDescent="0.25">
      <c r="A8" s="1" t="s">
        <v>442</v>
      </c>
      <c r="B8" s="1" t="str">
        <f t="shared" si="0"/>
        <v>NoEf_Evf_EvX</v>
      </c>
      <c r="C8" s="13" t="s">
        <v>427</v>
      </c>
      <c r="D8" s="13" t="s">
        <v>431</v>
      </c>
      <c r="E8" s="10">
        <f>INDEX(data,2,MATCH(B8,variabel,0))</f>
        <v>6624</v>
      </c>
    </row>
    <row r="9" spans="1:5" x14ac:dyDescent="0.25">
      <c r="A9" s="1" t="s">
        <v>443</v>
      </c>
      <c r="B9" s="1" t="str">
        <f t="shared" si="0"/>
        <v>NoEf_Evf_EvTot</v>
      </c>
      <c r="C9" s="13"/>
      <c r="D9" s="14" t="s">
        <v>206</v>
      </c>
      <c r="E9" s="10">
        <f>INDEX(data,2,MATCH(B9,variabel,0))</f>
        <v>7004</v>
      </c>
    </row>
    <row r="10" spans="1:5" x14ac:dyDescent="0.25">
      <c r="B10" s="1" t="str">
        <f t="shared" si="0"/>
        <v>NoEf_Evf_</v>
      </c>
      <c r="C10" s="13"/>
      <c r="D10" s="13"/>
      <c r="E10" s="7"/>
    </row>
    <row r="11" spans="1:5" x14ac:dyDescent="0.25">
      <c r="B11" s="1" t="str">
        <f t="shared" si="0"/>
        <v>NoEf_Evf_</v>
      </c>
      <c r="C11" s="13"/>
      <c r="D11" s="14" t="s">
        <v>432</v>
      </c>
      <c r="E11" s="7"/>
    </row>
    <row r="12" spans="1:5" x14ac:dyDescent="0.25">
      <c r="A12" s="1" t="s">
        <v>444</v>
      </c>
      <c r="B12" s="1" t="str">
        <f t="shared" si="0"/>
        <v>NoEf_Evf_XFAuk</v>
      </c>
      <c r="C12" s="13" t="s">
        <v>433</v>
      </c>
      <c r="D12" s="13" t="s">
        <v>436</v>
      </c>
      <c r="E12" s="10">
        <f>INDEX(data,2,MATCH(B12,variabel,0))</f>
        <v>69433186</v>
      </c>
    </row>
    <row r="13" spans="1:5" x14ac:dyDescent="0.25">
      <c r="A13" s="1" t="s">
        <v>445</v>
      </c>
      <c r="B13" s="1" t="str">
        <f t="shared" si="0"/>
        <v>NoEf_Evf_XFAust</v>
      </c>
      <c r="C13" s="13" t="s">
        <v>434</v>
      </c>
      <c r="D13" s="13" t="s">
        <v>437</v>
      </c>
      <c r="E13" s="10">
        <f>INDEX(data,2,MATCH(B13,variabel,0))</f>
        <v>0</v>
      </c>
    </row>
    <row r="14" spans="1:5" x14ac:dyDescent="0.25">
      <c r="A14" s="1" t="s">
        <v>446</v>
      </c>
      <c r="B14" s="1" t="str">
        <f t="shared" si="0"/>
        <v>NoEf_Evf_XFAX</v>
      </c>
      <c r="C14" s="13" t="s">
        <v>435</v>
      </c>
      <c r="D14" s="13" t="s">
        <v>438</v>
      </c>
      <c r="E14" s="10">
        <f>INDEX(data,2,MATCH(B14,variabel,0))</f>
        <v>474380</v>
      </c>
    </row>
    <row r="15" spans="1:5" x14ac:dyDescent="0.25">
      <c r="A15" s="1" t="s">
        <v>447</v>
      </c>
      <c r="B15" s="1" t="str">
        <f t="shared" si="0"/>
        <v>NoEf_Evf_XFATot</v>
      </c>
      <c r="C15" s="13"/>
      <c r="D15" s="14" t="s">
        <v>206</v>
      </c>
      <c r="E15" s="10">
        <f>INDEX(data,2,MATCH(B15,variabel,0))</f>
        <v>69907566</v>
      </c>
    </row>
    <row r="16" spans="1:5" x14ac:dyDescent="0.25">
      <c r="B16" s="1" t="str">
        <f t="shared" si="0"/>
        <v>NoEf_Evf_</v>
      </c>
      <c r="C16" s="13"/>
      <c r="D16" s="13"/>
      <c r="E16" s="7"/>
    </row>
    <row r="17" x14ac:dyDescent="0.25"/>
  </sheetData>
  <sheetProtection algorithmName="SHA-512" hashValue="3tCRLEsdIy7t07j2KJsz61vD/dFRzltHDM215f0U2b2yV2gsebER8mwpyt7FVANKBACwgDpRaxIIgppYflm2YA==" saltValue="FIKmO+WE4VnmYpy4sjI/0w==" spinCount="100000" sheet="1" objects="1" scenarios="1"/>
  <mergeCells count="1">
    <mergeCell ref="C3:E3"/>
  </mergeCells>
  <hyperlinks>
    <hyperlink ref="C1" location="Indhold!H2" display="Tilbage til indholdsfortegnelsen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K25"/>
  <sheetViews>
    <sheetView showGridLines="0" topLeftCell="E1" zoomScaleNormal="100" workbookViewId="0">
      <selection activeCell="F5" sqref="F5"/>
    </sheetView>
  </sheetViews>
  <sheetFormatPr defaultColWidth="0" defaultRowHeight="15" zeroHeight="1" x14ac:dyDescent="0.25"/>
  <cols>
    <col min="1" max="1" width="10" style="1" hidden="1" customWidth="1"/>
    <col min="2" max="2" width="5.85546875" style="1" hidden="1" customWidth="1"/>
    <col min="3" max="3" width="8.85546875" style="1" hidden="1" customWidth="1"/>
    <col min="4" max="4" width="13.42578125" style="1" hidden="1" customWidth="1"/>
    <col min="5" max="5" width="5.85546875" style="1" customWidth="1"/>
    <col min="6" max="6" width="6.85546875" style="1" customWidth="1"/>
    <col min="7" max="7" width="70.42578125" style="1" customWidth="1"/>
    <col min="8" max="8" width="16.5703125" style="1" customWidth="1"/>
    <col min="9" max="9" width="14.42578125" style="1" customWidth="1"/>
    <col min="10" max="10" width="15.42578125" style="1" customWidth="1"/>
    <col min="11" max="11" width="3.85546875" style="1" customWidth="1"/>
    <col min="12" max="16384" width="9.140625" style="1" hidden="1"/>
  </cols>
  <sheetData>
    <row r="1" spans="1:10" x14ac:dyDescent="0.25">
      <c r="E1" s="2" t="s">
        <v>735</v>
      </c>
    </row>
    <row r="2" spans="1:10" x14ac:dyDescent="0.25">
      <c r="F2" s="3"/>
    </row>
    <row r="3" spans="1:10" ht="35.25" customHeight="1" x14ac:dyDescent="0.25">
      <c r="A3" s="1" t="s">
        <v>1249</v>
      </c>
      <c r="E3" s="71" t="s">
        <v>1268</v>
      </c>
      <c r="F3" s="72"/>
      <c r="G3" s="72"/>
      <c r="H3" s="72"/>
      <c r="I3" s="72"/>
      <c r="J3" s="72"/>
    </row>
    <row r="4" spans="1:10" ht="55.5" customHeight="1" x14ac:dyDescent="0.25">
      <c r="A4" s="4" t="s">
        <v>31</v>
      </c>
      <c r="B4" s="4" t="s">
        <v>1308</v>
      </c>
      <c r="C4" s="4" t="s">
        <v>1308</v>
      </c>
      <c r="D4" s="4" t="s">
        <v>1308</v>
      </c>
      <c r="E4" s="9"/>
      <c r="F4" s="9"/>
      <c r="G4" s="11"/>
      <c r="H4" s="7" t="s">
        <v>1801</v>
      </c>
      <c r="I4" s="7" t="s">
        <v>560</v>
      </c>
      <c r="J4" s="7" t="s">
        <v>561</v>
      </c>
    </row>
    <row r="5" spans="1:10" x14ac:dyDescent="0.25">
      <c r="A5" s="4"/>
      <c r="B5" s="4" t="s">
        <v>1309</v>
      </c>
      <c r="C5" s="4" t="s">
        <v>1310</v>
      </c>
      <c r="D5" s="4" t="s">
        <v>602</v>
      </c>
      <c r="E5" s="9"/>
      <c r="F5" s="9"/>
      <c r="G5" s="11" t="s">
        <v>681</v>
      </c>
      <c r="H5" s="7"/>
      <c r="I5" s="7"/>
      <c r="J5" s="7"/>
    </row>
    <row r="6" spans="1:10" x14ac:dyDescent="0.25">
      <c r="A6" s="8" t="s">
        <v>585</v>
      </c>
      <c r="B6" s="8" t="str">
        <f>"NoRu_"&amp;$A6&amp;"_"&amp;B$5</f>
        <v>NoRu_ejdE_un</v>
      </c>
      <c r="C6" s="8" t="str">
        <f t="shared" ref="C6:D21" si="0">"NoRu_"&amp;$A6&amp;"_"&amp;C$5</f>
        <v>NoRu_ejdE_ned</v>
      </c>
      <c r="D6" s="8" t="str">
        <f t="shared" si="0"/>
        <v>NoRu_ejdE_ET</v>
      </c>
      <c r="E6" s="9" t="s">
        <v>0</v>
      </c>
      <c r="F6" s="9"/>
      <c r="G6" s="9" t="s">
        <v>563</v>
      </c>
      <c r="H6" s="10">
        <f t="shared" ref="H6:H17" si="1">INDEX(data,2,MATCH(B6,variabel,0))</f>
        <v>1539668677</v>
      </c>
      <c r="I6" s="10">
        <f t="shared" ref="I6:I17" si="2">INDEX(data,2,MATCH(C6,variabel,0))</f>
        <v>4674235</v>
      </c>
      <c r="J6" s="10">
        <f t="shared" ref="J6:J17" si="3">INDEX(data,2,MATCH(D6,variabel,0))</f>
        <v>407780</v>
      </c>
    </row>
    <row r="7" spans="1:10" x14ac:dyDescent="0.25">
      <c r="A7" s="8" t="s">
        <v>586</v>
      </c>
      <c r="B7" s="8" t="str">
        <f t="shared" ref="B7:D24" si="4">"NoRu_"&amp;$A7&amp;"_"&amp;B$5</f>
        <v>NoRu_ejdF_un</v>
      </c>
      <c r="C7" s="8" t="str">
        <f t="shared" si="0"/>
        <v>NoRu_ejdF_ned</v>
      </c>
      <c r="D7" s="8" t="str">
        <f t="shared" si="0"/>
        <v>NoRu_ejdF_ET</v>
      </c>
      <c r="E7" s="9" t="s">
        <v>1</v>
      </c>
      <c r="F7" s="9"/>
      <c r="G7" s="9" t="s">
        <v>564</v>
      </c>
      <c r="H7" s="10">
        <f t="shared" si="1"/>
        <v>89661673</v>
      </c>
      <c r="I7" s="10">
        <f t="shared" si="2"/>
        <v>204899</v>
      </c>
      <c r="J7" s="10">
        <f t="shared" si="3"/>
        <v>2111</v>
      </c>
    </row>
    <row r="8" spans="1:10" x14ac:dyDescent="0.25">
      <c r="A8" s="8" t="s">
        <v>587</v>
      </c>
      <c r="B8" s="8" t="str">
        <f t="shared" si="4"/>
        <v>NoRu_ejdS_un</v>
      </c>
      <c r="C8" s="8" t="str">
        <f t="shared" si="0"/>
        <v>NoRu_ejdS_ned</v>
      </c>
      <c r="D8" s="8" t="str">
        <f t="shared" si="0"/>
        <v>NoRu_ejdS_ET</v>
      </c>
      <c r="E8" s="9" t="s">
        <v>2</v>
      </c>
      <c r="F8" s="9"/>
      <c r="G8" s="9" t="s">
        <v>565</v>
      </c>
      <c r="H8" s="10">
        <f t="shared" si="1"/>
        <v>204997355</v>
      </c>
      <c r="I8" s="10">
        <f t="shared" si="2"/>
        <v>51744</v>
      </c>
      <c r="J8" s="10">
        <f t="shared" si="3"/>
        <v>2084</v>
      </c>
    </row>
    <row r="9" spans="1:10" x14ac:dyDescent="0.25">
      <c r="A9" s="8" t="s">
        <v>588</v>
      </c>
      <c r="B9" s="8" t="str">
        <f t="shared" si="4"/>
        <v>NoRu_ejdA_un</v>
      </c>
      <c r="C9" s="8" t="str">
        <f t="shared" si="0"/>
        <v>NoRu_ejdA_ned</v>
      </c>
      <c r="D9" s="8" t="str">
        <f t="shared" si="0"/>
        <v>NoRu_ejdA_ET</v>
      </c>
      <c r="E9" s="9" t="s">
        <v>3</v>
      </c>
      <c r="F9" s="9"/>
      <c r="G9" s="9" t="s">
        <v>566</v>
      </c>
      <c r="H9" s="10">
        <f t="shared" si="1"/>
        <v>88850195</v>
      </c>
      <c r="I9" s="10">
        <f t="shared" si="2"/>
        <v>430797</v>
      </c>
      <c r="J9" s="10">
        <f t="shared" si="3"/>
        <v>5639</v>
      </c>
    </row>
    <row r="10" spans="1:10" x14ac:dyDescent="0.25">
      <c r="A10" s="8" t="s">
        <v>589</v>
      </c>
      <c r="B10" s="8" t="str">
        <f t="shared" si="4"/>
        <v>NoRu_ejdU_un</v>
      </c>
      <c r="C10" s="8" t="str">
        <f t="shared" si="0"/>
        <v>NoRu_ejdU_ned</v>
      </c>
      <c r="D10" s="8" t="str">
        <f t="shared" si="0"/>
        <v>NoRu_ejdU_ET</v>
      </c>
      <c r="E10" s="9" t="s">
        <v>4</v>
      </c>
      <c r="F10" s="9"/>
      <c r="G10" s="9" t="s">
        <v>567</v>
      </c>
      <c r="H10" s="10">
        <f t="shared" si="1"/>
        <v>334260416</v>
      </c>
      <c r="I10" s="10">
        <f t="shared" si="2"/>
        <v>1403102</v>
      </c>
      <c r="J10" s="10">
        <f t="shared" si="3"/>
        <v>9691</v>
      </c>
    </row>
    <row r="11" spans="1:10" x14ac:dyDescent="0.25">
      <c r="A11" s="8" t="s">
        <v>590</v>
      </c>
      <c r="B11" s="8" t="str">
        <f t="shared" si="4"/>
        <v>NoRu_ejdI_un</v>
      </c>
      <c r="C11" s="8" t="str">
        <f t="shared" si="0"/>
        <v>NoRu_ejdI_ned</v>
      </c>
      <c r="D11" s="8" t="str">
        <f t="shared" si="0"/>
        <v>NoRu_ejdI_ET</v>
      </c>
      <c r="E11" s="9" t="s">
        <v>5</v>
      </c>
      <c r="F11" s="9"/>
      <c r="G11" s="9" t="s">
        <v>568</v>
      </c>
      <c r="H11" s="10">
        <f t="shared" si="1"/>
        <v>67556536</v>
      </c>
      <c r="I11" s="10">
        <f t="shared" si="2"/>
        <v>95394</v>
      </c>
      <c r="J11" s="10">
        <f t="shared" si="3"/>
        <v>3511</v>
      </c>
    </row>
    <row r="12" spans="1:10" x14ac:dyDescent="0.25">
      <c r="A12" s="8" t="s">
        <v>591</v>
      </c>
      <c r="B12" s="8" t="str">
        <f t="shared" si="4"/>
        <v>NoRu_ejdK_un</v>
      </c>
      <c r="C12" s="8" t="str">
        <f t="shared" si="0"/>
        <v>NoRu_ejdK_ned</v>
      </c>
      <c r="D12" s="8" t="str">
        <f t="shared" si="0"/>
        <v>NoRu_ejdK_ET</v>
      </c>
      <c r="E12" s="9" t="s">
        <v>6</v>
      </c>
      <c r="F12" s="9"/>
      <c r="G12" s="9" t="s">
        <v>569</v>
      </c>
      <c r="H12" s="10">
        <f t="shared" si="1"/>
        <v>309881588</v>
      </c>
      <c r="I12" s="10">
        <f t="shared" si="2"/>
        <v>1909890</v>
      </c>
      <c r="J12" s="10">
        <f t="shared" si="3"/>
        <v>84730</v>
      </c>
    </row>
    <row r="13" spans="1:10" x14ac:dyDescent="0.25">
      <c r="A13" s="8" t="s">
        <v>592</v>
      </c>
      <c r="B13" s="8" t="str">
        <f t="shared" si="4"/>
        <v>NoRu_ejdL_un</v>
      </c>
      <c r="C13" s="8" t="str">
        <f t="shared" si="0"/>
        <v>NoRu_ejdL_ned</v>
      </c>
      <c r="D13" s="8" t="str">
        <f t="shared" si="0"/>
        <v>NoRu_ejdL_ET</v>
      </c>
      <c r="E13" s="9" t="s">
        <v>7</v>
      </c>
      <c r="F13" s="9"/>
      <c r="G13" s="9" t="s">
        <v>570</v>
      </c>
      <c r="H13" s="10">
        <f t="shared" si="1"/>
        <v>240626049</v>
      </c>
      <c r="I13" s="10">
        <f t="shared" si="2"/>
        <v>2003748</v>
      </c>
      <c r="J13" s="10">
        <f t="shared" si="3"/>
        <v>20228</v>
      </c>
    </row>
    <row r="14" spans="1:10" x14ac:dyDescent="0.25">
      <c r="A14" s="8" t="s">
        <v>593</v>
      </c>
      <c r="B14" s="8" t="str">
        <f t="shared" si="4"/>
        <v>NoRu_ejdO_un</v>
      </c>
      <c r="C14" s="8" t="str">
        <f t="shared" si="0"/>
        <v>NoRu_ejdO_ned</v>
      </c>
      <c r="D14" s="8" t="str">
        <f t="shared" si="0"/>
        <v>NoRu_ejdO_ET</v>
      </c>
      <c r="E14" s="9" t="s">
        <v>8</v>
      </c>
      <c r="F14" s="9"/>
      <c r="G14" s="9" t="s">
        <v>571</v>
      </c>
      <c r="H14" s="10">
        <f t="shared" si="1"/>
        <v>38657082</v>
      </c>
      <c r="I14" s="10">
        <f t="shared" si="2"/>
        <v>164879</v>
      </c>
      <c r="J14" s="10">
        <f t="shared" si="3"/>
        <v>-584</v>
      </c>
    </row>
    <row r="15" spans="1:10" x14ac:dyDescent="0.25">
      <c r="A15" s="8" t="s">
        <v>594</v>
      </c>
      <c r="B15" s="8" t="str">
        <f t="shared" si="4"/>
        <v>NoRu_ejdX_un</v>
      </c>
      <c r="C15" s="8" t="str">
        <f t="shared" si="0"/>
        <v>NoRu_ejdX_ned</v>
      </c>
      <c r="D15" s="8" t="str">
        <f t="shared" si="0"/>
        <v>NoRu_ejdX_ET</v>
      </c>
      <c r="E15" s="9" t="s">
        <v>9</v>
      </c>
      <c r="F15" s="9"/>
      <c r="G15" s="9" t="s">
        <v>572</v>
      </c>
      <c r="H15" s="10">
        <f t="shared" si="1"/>
        <v>770451</v>
      </c>
      <c r="I15" s="10">
        <f t="shared" si="2"/>
        <v>6479</v>
      </c>
      <c r="J15" s="10">
        <f t="shared" si="3"/>
        <v>188</v>
      </c>
    </row>
    <row r="16" spans="1:10" x14ac:dyDescent="0.25">
      <c r="A16" s="8" t="s">
        <v>595</v>
      </c>
      <c r="B16" s="8" t="str">
        <f t="shared" si="4"/>
        <v>NoRu_ejdTot_un</v>
      </c>
      <c r="C16" s="8" t="str">
        <f t="shared" si="0"/>
        <v>NoRu_ejdTot_ned</v>
      </c>
      <c r="D16" s="8" t="str">
        <f t="shared" si="0"/>
        <v>NoRu_ejdTot_ET</v>
      </c>
      <c r="E16" s="11" t="s">
        <v>10</v>
      </c>
      <c r="F16" s="11"/>
      <c r="G16" s="11" t="s">
        <v>573</v>
      </c>
      <c r="H16" s="10">
        <f t="shared" si="1"/>
        <v>2914930023</v>
      </c>
      <c r="I16" s="10">
        <f t="shared" si="2"/>
        <v>10945165</v>
      </c>
      <c r="J16" s="10">
        <f t="shared" si="3"/>
        <v>535374</v>
      </c>
    </row>
    <row r="17" spans="1:10" x14ac:dyDescent="0.25">
      <c r="A17" s="8" t="s">
        <v>596</v>
      </c>
      <c r="B17" s="8" t="str">
        <f t="shared" si="4"/>
        <v>NoRu_affL_un</v>
      </c>
      <c r="C17" s="8" t="str">
        <f t="shared" si="0"/>
        <v>NoRu_affL_ned</v>
      </c>
      <c r="D17" s="8" t="str">
        <f t="shared" si="0"/>
        <v>NoRu_affL_ET</v>
      </c>
      <c r="E17" s="9"/>
      <c r="F17" s="9" t="s">
        <v>562</v>
      </c>
      <c r="G17" s="9" t="s">
        <v>574</v>
      </c>
      <c r="H17" s="10">
        <f t="shared" si="1"/>
        <v>1397851058</v>
      </c>
      <c r="I17" s="10">
        <f t="shared" si="2"/>
        <v>4500260</v>
      </c>
      <c r="J17" s="10">
        <f t="shared" si="3"/>
        <v>137720</v>
      </c>
    </row>
    <row r="18" spans="1:10" x14ac:dyDescent="0.25">
      <c r="A18" s="8"/>
      <c r="B18" s="8"/>
      <c r="C18" s="8"/>
      <c r="D18" s="8"/>
      <c r="E18" s="9"/>
      <c r="F18" s="9"/>
      <c r="G18" s="9"/>
      <c r="H18" s="9"/>
      <c r="I18" s="9"/>
      <c r="J18" s="9"/>
    </row>
    <row r="19" spans="1:10" x14ac:dyDescent="0.25">
      <c r="A19" s="8"/>
      <c r="B19" s="8"/>
      <c r="C19" s="8"/>
      <c r="D19" s="8"/>
      <c r="E19" s="9"/>
      <c r="F19" s="9"/>
      <c r="G19" s="11" t="s">
        <v>575</v>
      </c>
      <c r="H19" s="9"/>
      <c r="I19" s="9"/>
      <c r="J19" s="9"/>
    </row>
    <row r="20" spans="1:10" x14ac:dyDescent="0.25">
      <c r="A20" s="8" t="s">
        <v>597</v>
      </c>
      <c r="B20" s="8" t="str">
        <f t="shared" si="4"/>
        <v>NoRu_RLI_un</v>
      </c>
      <c r="C20" s="8" t="str">
        <f t="shared" si="0"/>
        <v>NoRu_RLI_ned</v>
      </c>
      <c r="D20" s="8" t="str">
        <f t="shared" si="0"/>
        <v>NoRu_RLI_ET</v>
      </c>
      <c r="E20" s="11" t="s">
        <v>0</v>
      </c>
      <c r="F20" s="11"/>
      <c r="G20" s="9" t="s">
        <v>581</v>
      </c>
      <c r="H20" s="10">
        <f t="shared" ref="H20:J24" si="5">INDEX(data,2,MATCH(B20,variabel,0))</f>
        <v>51771975</v>
      </c>
      <c r="I20" s="10">
        <f t="shared" si="5"/>
        <v>100354</v>
      </c>
      <c r="J20" s="10">
        <f t="shared" si="5"/>
        <v>3340</v>
      </c>
    </row>
    <row r="21" spans="1:10" x14ac:dyDescent="0.25">
      <c r="A21" s="8" t="s">
        <v>598</v>
      </c>
      <c r="B21" s="8" t="str">
        <f t="shared" si="4"/>
        <v>NoRu_RLF_un</v>
      </c>
      <c r="C21" s="8" t="str">
        <f t="shared" si="0"/>
        <v>NoRu_RLF_ned</v>
      </c>
      <c r="D21" s="8" t="str">
        <f t="shared" si="0"/>
        <v>NoRu_RLF_ET</v>
      </c>
      <c r="E21" s="11" t="s">
        <v>1</v>
      </c>
      <c r="F21" s="11"/>
      <c r="G21" s="9" t="s">
        <v>582</v>
      </c>
      <c r="H21" s="10">
        <f t="shared" si="5"/>
        <v>960691773</v>
      </c>
      <c r="I21" s="10">
        <f t="shared" si="5"/>
        <v>2674679</v>
      </c>
      <c r="J21" s="10">
        <f t="shared" si="5"/>
        <v>109005</v>
      </c>
    </row>
    <row r="22" spans="1:10" x14ac:dyDescent="0.25">
      <c r="A22" s="8" t="s">
        <v>599</v>
      </c>
      <c r="B22" s="8" t="str">
        <f t="shared" si="4"/>
        <v>NoRu_RLR_un</v>
      </c>
      <c r="C22" s="8" t="str">
        <f t="shared" si="4"/>
        <v>NoRu_RLR_ned</v>
      </c>
      <c r="D22" s="8" t="str">
        <f t="shared" si="4"/>
        <v>NoRu_RLR_ET</v>
      </c>
      <c r="E22" s="11" t="s">
        <v>2</v>
      </c>
      <c r="F22" s="11"/>
      <c r="G22" s="9" t="s">
        <v>583</v>
      </c>
      <c r="H22" s="10">
        <f t="shared" si="5"/>
        <v>1018793583</v>
      </c>
      <c r="I22" s="10">
        <f t="shared" si="5"/>
        <v>4122756</v>
      </c>
      <c r="J22" s="10">
        <f t="shared" si="5"/>
        <v>308133</v>
      </c>
    </row>
    <row r="23" spans="1:10" x14ac:dyDescent="0.25">
      <c r="A23" s="8" t="s">
        <v>600</v>
      </c>
      <c r="B23" s="8" t="str">
        <f t="shared" si="4"/>
        <v>NoRu_PMr_un</v>
      </c>
      <c r="C23" s="8" t="str">
        <f t="shared" si="4"/>
        <v>NoRu_PMr_ned</v>
      </c>
      <c r="D23" s="8" t="str">
        <f t="shared" si="4"/>
        <v>NoRu_PMr_ET</v>
      </c>
      <c r="E23" s="11" t="s">
        <v>3</v>
      </c>
      <c r="F23" s="11"/>
      <c r="G23" s="9" t="s">
        <v>584</v>
      </c>
      <c r="H23" s="10">
        <f t="shared" si="5"/>
        <v>883672692</v>
      </c>
      <c r="I23" s="10">
        <f t="shared" si="5"/>
        <v>4047377</v>
      </c>
      <c r="J23" s="10">
        <f t="shared" si="5"/>
        <v>114897</v>
      </c>
    </row>
    <row r="24" spans="1:10" x14ac:dyDescent="0.25">
      <c r="A24" s="8" t="s">
        <v>601</v>
      </c>
      <c r="B24" s="8" t="str">
        <f t="shared" si="4"/>
        <v>NoRu_PMrTot_un</v>
      </c>
      <c r="C24" s="8" t="str">
        <f t="shared" si="4"/>
        <v>NoRu_PMrTot_ned</v>
      </c>
      <c r="D24" s="8" t="str">
        <f t="shared" si="4"/>
        <v>NoRu_PMrTot_ET</v>
      </c>
      <c r="E24" s="11" t="s">
        <v>4</v>
      </c>
      <c r="F24" s="11"/>
      <c r="G24" s="11" t="s">
        <v>573</v>
      </c>
      <c r="H24" s="10">
        <f t="shared" si="5"/>
        <v>2914930023</v>
      </c>
      <c r="I24" s="10">
        <f t="shared" si="5"/>
        <v>10945165</v>
      </c>
      <c r="J24" s="10">
        <f t="shared" si="5"/>
        <v>535374</v>
      </c>
    </row>
    <row r="25" spans="1:10" x14ac:dyDescent="0.25">
      <c r="H25"/>
    </row>
  </sheetData>
  <sheetProtection algorithmName="SHA-512" hashValue="ZemHQXebc71Lmt8XR1g2zCwHxVYy7Of14coatStfwU0CTkPBdwOayexnBe5Y/MuwsDqBfnrHZX4/I9thLJzhCQ==" saltValue="ws2NikYxWgtL7SGZsalNLw==" spinCount="100000" sheet="1" objects="1" scenarios="1"/>
  <mergeCells count="1">
    <mergeCell ref="E3:J3"/>
  </mergeCells>
  <hyperlinks>
    <hyperlink ref="E1" location="Indhold!H2" display="Tilbage til indholdsfortegnelsen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  <pageSetUpPr fitToPage="1"/>
  </sheetPr>
  <dimension ref="A1:J91"/>
  <sheetViews>
    <sheetView showGridLines="0" topLeftCell="E1" zoomScaleNormal="100" workbookViewId="0">
      <selection activeCell="F5" sqref="F5"/>
    </sheetView>
  </sheetViews>
  <sheetFormatPr defaultColWidth="0" defaultRowHeight="15" zeroHeight="1" x14ac:dyDescent="0.25"/>
  <cols>
    <col min="1" max="1" width="12.85546875" hidden="1" customWidth="1"/>
    <col min="2" max="2" width="20.5703125" hidden="1" customWidth="1"/>
    <col min="3" max="3" width="16.42578125" hidden="1" customWidth="1"/>
    <col min="4" max="4" width="17.42578125" hidden="1" customWidth="1"/>
    <col min="5" max="5" width="9.140625" customWidth="1"/>
    <col min="6" max="6" width="88" bestFit="1" customWidth="1"/>
    <col min="7" max="9" width="16.42578125" customWidth="1"/>
    <col min="10" max="10" width="9.140625" customWidth="1"/>
    <col min="11" max="16384" width="9.140625" hidden="1"/>
  </cols>
  <sheetData>
    <row r="1" spans="1:7" x14ac:dyDescent="0.25">
      <c r="E1" s="2" t="s">
        <v>735</v>
      </c>
    </row>
    <row r="2" spans="1:7" x14ac:dyDescent="0.25"/>
    <row r="3" spans="1:7" ht="23.25" x14ac:dyDescent="0.25">
      <c r="A3" s="1" t="s">
        <v>1246</v>
      </c>
      <c r="B3" s="1"/>
      <c r="E3" s="73" t="s">
        <v>1269</v>
      </c>
      <c r="F3" s="73"/>
      <c r="G3" s="47"/>
    </row>
    <row r="4" spans="1:7" ht="38.25" x14ac:dyDescent="0.25">
      <c r="A4" s="4" t="s">
        <v>31</v>
      </c>
      <c r="B4" s="4"/>
      <c r="E4" s="9"/>
      <c r="F4" s="9"/>
      <c r="G4" s="7" t="s">
        <v>667</v>
      </c>
    </row>
    <row r="5" spans="1:7" x14ac:dyDescent="0.25">
      <c r="A5" s="1"/>
      <c r="B5" s="1"/>
      <c r="E5" s="11" t="s">
        <v>0</v>
      </c>
      <c r="F5" s="11" t="s">
        <v>14</v>
      </c>
      <c r="G5" s="9"/>
    </row>
    <row r="6" spans="1:7" x14ac:dyDescent="0.25">
      <c r="A6" s="8" t="s">
        <v>220</v>
      </c>
      <c r="B6" s="8" t="str">
        <f>"NoRe_"&amp;A6&amp;"_Nry"</f>
        <v>NoRe_RIkc_Nry</v>
      </c>
      <c r="E6" s="9"/>
      <c r="F6" s="9" t="s">
        <v>47</v>
      </c>
      <c r="G6" s="10">
        <f>INDEX(data,2,MATCH(B6,variabel,0))</f>
        <v>232790</v>
      </c>
    </row>
    <row r="7" spans="1:7" x14ac:dyDescent="0.25">
      <c r="A7" s="8" t="s">
        <v>221</v>
      </c>
      <c r="B7" s="8" t="str">
        <f t="shared" ref="B7:B70" si="0">"NoRe_"&amp;A7&amp;"_Nry"</f>
        <v>NoRe_RIut_Nry</v>
      </c>
      <c r="E7" s="9"/>
      <c r="F7" s="9" t="s">
        <v>183</v>
      </c>
      <c r="G7" s="10">
        <f>INDEX(data,2,MATCH(B7,variabel,0))</f>
        <v>44475697</v>
      </c>
    </row>
    <row r="8" spans="1:7" x14ac:dyDescent="0.25">
      <c r="A8" s="8" t="s">
        <v>222</v>
      </c>
      <c r="B8" s="8" t="str">
        <f t="shared" si="0"/>
        <v>NoRe_RIb_Nry</v>
      </c>
      <c r="E8" s="9"/>
      <c r="F8" s="9" t="s">
        <v>184</v>
      </c>
      <c r="G8" s="10">
        <f>INDEX(data,2,MATCH(B8,variabel,0))</f>
        <v>23006789</v>
      </c>
    </row>
    <row r="9" spans="1:7" x14ac:dyDescent="0.25">
      <c r="A9" s="8" t="s">
        <v>223</v>
      </c>
      <c r="B9" s="8" t="str">
        <f t="shared" si="0"/>
        <v>NoRe_RIo_Nry</v>
      </c>
      <c r="E9" s="9"/>
      <c r="F9" s="9" t="s">
        <v>185</v>
      </c>
      <c r="G9" s="10">
        <f>INDEX(data,2,MATCH(B9,variabel,0))</f>
        <v>564810</v>
      </c>
    </row>
    <row r="10" spans="1:7" x14ac:dyDescent="0.25">
      <c r="A10" s="8" t="s">
        <v>226</v>
      </c>
      <c r="B10" s="8" t="str">
        <f t="shared" si="0"/>
        <v>NoRe_RITot_Nry</v>
      </c>
      <c r="E10" s="9"/>
      <c r="F10" s="11" t="s">
        <v>186</v>
      </c>
      <c r="G10" s="10">
        <f>INDEX(data,2,MATCH(B10,variabel,0))</f>
        <v>579705</v>
      </c>
    </row>
    <row r="11" spans="1:7" x14ac:dyDescent="0.25">
      <c r="A11" s="8"/>
      <c r="B11" s="8"/>
      <c r="E11" s="9"/>
      <c r="F11" s="9"/>
      <c r="G11" s="12"/>
    </row>
    <row r="12" spans="1:7" x14ac:dyDescent="0.25">
      <c r="A12" s="8"/>
      <c r="B12" s="8"/>
      <c r="E12" s="9"/>
      <c r="F12" s="11" t="s">
        <v>449</v>
      </c>
      <c r="G12" s="12"/>
    </row>
    <row r="13" spans="1:7" x14ac:dyDescent="0.25">
      <c r="A13" s="8" t="s">
        <v>239</v>
      </c>
      <c r="B13" s="8" t="str">
        <f t="shared" si="0"/>
        <v>NoRe_Hvk_Nry</v>
      </c>
      <c r="E13" s="9"/>
      <c r="F13" s="15" t="s">
        <v>729</v>
      </c>
      <c r="G13" s="10">
        <f t="shared" ref="G13:G19" si="1">INDEX(data,2,MATCH(B13,variabel,0))</f>
        <v>-15231</v>
      </c>
    </row>
    <row r="14" spans="1:7" x14ac:dyDescent="0.25">
      <c r="A14" s="8" t="s">
        <v>241</v>
      </c>
      <c r="B14" s="8" t="str">
        <f t="shared" si="0"/>
        <v>NoRe_Hrek_Nry</v>
      </c>
      <c r="E14" s="9"/>
      <c r="F14" s="15" t="s">
        <v>730</v>
      </c>
      <c r="G14" s="10">
        <f t="shared" si="1"/>
        <v>594936</v>
      </c>
    </row>
    <row r="15" spans="1:7" x14ac:dyDescent="0.25">
      <c r="A15" s="8" t="s">
        <v>224</v>
      </c>
      <c r="B15" s="8" t="str">
        <f t="shared" si="0"/>
        <v>NoRe_Hak_Nry</v>
      </c>
      <c r="E15" s="9"/>
      <c r="F15" s="15" t="s">
        <v>731</v>
      </c>
      <c r="G15" s="10">
        <f t="shared" si="1"/>
        <v>0</v>
      </c>
    </row>
    <row r="16" spans="1:7" x14ac:dyDescent="0.25">
      <c r="A16" s="8" t="s">
        <v>240</v>
      </c>
      <c r="B16" s="8" t="str">
        <f t="shared" si="0"/>
        <v>NoRe_Hrk_Nry</v>
      </c>
      <c r="E16" s="9"/>
      <c r="F16" s="15" t="s">
        <v>732</v>
      </c>
      <c r="G16" s="10">
        <f t="shared" si="1"/>
        <v>0</v>
      </c>
    </row>
    <row r="17" spans="1:7" x14ac:dyDescent="0.25">
      <c r="A17" s="8" t="s">
        <v>242</v>
      </c>
      <c r="B17" s="8" t="str">
        <f t="shared" si="0"/>
        <v>NoRe_Hank_Nry</v>
      </c>
      <c r="E17" s="9"/>
      <c r="F17" s="15" t="s">
        <v>733</v>
      </c>
      <c r="G17" s="10">
        <f t="shared" si="1"/>
        <v>0</v>
      </c>
    </row>
    <row r="18" spans="1:7" x14ac:dyDescent="0.25">
      <c r="A18" s="8" t="s">
        <v>243</v>
      </c>
      <c r="B18" s="8" t="str">
        <f t="shared" si="0"/>
        <v>NoRe_Hxr_Nry</v>
      </c>
      <c r="E18" s="9"/>
      <c r="F18" s="9" t="s">
        <v>187</v>
      </c>
      <c r="G18" s="10">
        <f t="shared" si="1"/>
        <v>630951</v>
      </c>
    </row>
    <row r="19" spans="1:7" x14ac:dyDescent="0.25">
      <c r="A19" s="8" t="s">
        <v>225</v>
      </c>
      <c r="B19" s="8" t="str">
        <f t="shared" si="0"/>
        <v>NoRe_HTot_Nry</v>
      </c>
      <c r="E19" s="9"/>
      <c r="F19" s="11" t="s">
        <v>188</v>
      </c>
      <c r="G19" s="10">
        <f t="shared" si="1"/>
        <v>69490742</v>
      </c>
    </row>
    <row r="20" spans="1:7" x14ac:dyDescent="0.25">
      <c r="A20" s="8"/>
      <c r="B20" s="8"/>
      <c r="E20" s="9"/>
      <c r="F20" s="9"/>
      <c r="G20" s="12"/>
    </row>
    <row r="21" spans="1:7" x14ac:dyDescent="0.25">
      <c r="A21" s="8"/>
      <c r="B21" s="8"/>
      <c r="E21" s="9"/>
      <c r="F21" s="11" t="s">
        <v>668</v>
      </c>
      <c r="G21" s="12"/>
    </row>
    <row r="22" spans="1:7" x14ac:dyDescent="0.25">
      <c r="A22" s="8" t="s">
        <v>227</v>
      </c>
      <c r="B22" s="8" t="str">
        <f t="shared" si="0"/>
        <v>NoRe_KTkc_Nry</v>
      </c>
      <c r="E22" s="9"/>
      <c r="F22" s="9" t="s">
        <v>47</v>
      </c>
      <c r="G22" s="10">
        <f>INDEX(data,2,MATCH(B22,variabel,0))</f>
        <v>-14052</v>
      </c>
    </row>
    <row r="23" spans="1:7" x14ac:dyDescent="0.25">
      <c r="A23" s="8" t="s">
        <v>228</v>
      </c>
      <c r="B23" s="8" t="str">
        <f t="shared" si="0"/>
        <v>NoRe_KTut_Nry</v>
      </c>
      <c r="E23" s="9"/>
      <c r="F23" s="9" t="s">
        <v>183</v>
      </c>
      <c r="G23" s="10">
        <f>INDEX(data,2,MATCH(B23,variabel,0))</f>
        <v>0</v>
      </c>
    </row>
    <row r="24" spans="1:7" x14ac:dyDescent="0.25">
      <c r="A24" s="8"/>
      <c r="B24" s="8"/>
      <c r="E24" s="9"/>
      <c r="F24" s="9"/>
      <c r="G24" s="12"/>
    </row>
    <row r="25" spans="1:7" x14ac:dyDescent="0.25">
      <c r="A25" s="8"/>
      <c r="B25" s="8"/>
      <c r="E25" s="11" t="s">
        <v>1</v>
      </c>
      <c r="F25" s="11" t="s">
        <v>669</v>
      </c>
      <c r="G25" s="12"/>
    </row>
    <row r="26" spans="1:7" x14ac:dyDescent="0.25">
      <c r="A26" s="8" t="s">
        <v>229</v>
      </c>
      <c r="B26" s="8" t="str">
        <f t="shared" si="0"/>
        <v>NoRe_RUkc_Nry</v>
      </c>
      <c r="E26" s="9"/>
      <c r="F26" s="9" t="s">
        <v>189</v>
      </c>
      <c r="G26" s="10">
        <f t="shared" ref="G26:G33" si="2">INDEX(data,2,MATCH(B26,variabel,0))</f>
        <v>10350825</v>
      </c>
    </row>
    <row r="27" spans="1:7" x14ac:dyDescent="0.25">
      <c r="A27" s="8" t="s">
        <v>230</v>
      </c>
      <c r="B27" s="8" t="str">
        <f t="shared" si="0"/>
        <v>NoRe_RUig_Nry</v>
      </c>
      <c r="E27" s="9"/>
      <c r="F27" s="9" t="s">
        <v>70</v>
      </c>
      <c r="G27" s="10">
        <f t="shared" si="2"/>
        <v>0</v>
      </c>
    </row>
    <row r="28" spans="1:7" x14ac:dyDescent="0.25">
      <c r="A28" s="8" t="s">
        <v>231</v>
      </c>
      <c r="B28" s="8" t="str">
        <f t="shared" si="0"/>
        <v>NoRe_RUuo_Nry</v>
      </c>
      <c r="E28" s="9"/>
      <c r="F28" s="9" t="s">
        <v>190</v>
      </c>
      <c r="G28" s="10">
        <f t="shared" si="2"/>
        <v>33977470</v>
      </c>
    </row>
    <row r="29" spans="1:7" x14ac:dyDescent="0.25">
      <c r="A29" s="8" t="s">
        <v>233</v>
      </c>
      <c r="B29" s="8" t="str">
        <f t="shared" si="0"/>
        <v>NoRe_RUur_Nry</v>
      </c>
      <c r="E29" s="9"/>
      <c r="F29" s="9" t="s">
        <v>191</v>
      </c>
      <c r="G29" s="10">
        <f t="shared" si="2"/>
        <v>2408</v>
      </c>
    </row>
    <row r="30" spans="1:7" x14ac:dyDescent="0.25">
      <c r="A30" s="8" t="s">
        <v>232</v>
      </c>
      <c r="B30" s="8" t="str">
        <f t="shared" si="0"/>
        <v>NoRe_RUek_Nry</v>
      </c>
      <c r="E30" s="9"/>
      <c r="F30" s="9" t="s">
        <v>86</v>
      </c>
      <c r="G30" s="10">
        <f t="shared" si="2"/>
        <v>396707</v>
      </c>
    </row>
    <row r="31" spans="1:7" x14ac:dyDescent="0.25">
      <c r="A31" s="8" t="s">
        <v>234</v>
      </c>
      <c r="B31" s="8" t="str">
        <f t="shared" si="0"/>
        <v>NoRe_RUg_Nry</v>
      </c>
      <c r="E31" s="9"/>
      <c r="F31" s="9" t="s">
        <v>192</v>
      </c>
      <c r="G31" s="10">
        <f t="shared" si="2"/>
        <v>0</v>
      </c>
    </row>
    <row r="32" spans="1:7" x14ac:dyDescent="0.25">
      <c r="A32" s="8" t="s">
        <v>235</v>
      </c>
      <c r="B32" s="8" t="str">
        <f t="shared" si="0"/>
        <v>NoRe_RUx_Nry</v>
      </c>
      <c r="E32" s="9"/>
      <c r="F32" s="9" t="s">
        <v>193</v>
      </c>
      <c r="G32" s="10">
        <f t="shared" si="2"/>
        <v>505640</v>
      </c>
    </row>
    <row r="33" spans="1:7" x14ac:dyDescent="0.25">
      <c r="A33" s="8" t="s">
        <v>236</v>
      </c>
      <c r="B33" s="8" t="str">
        <f t="shared" si="0"/>
        <v>NoRe_RUTot_Nry</v>
      </c>
      <c r="E33" s="9"/>
      <c r="F33" s="11" t="s">
        <v>194</v>
      </c>
      <c r="G33" s="10">
        <f t="shared" si="2"/>
        <v>45233049</v>
      </c>
    </row>
    <row r="34" spans="1:7" x14ac:dyDescent="0.25">
      <c r="A34" s="8"/>
      <c r="B34" s="8"/>
      <c r="E34" s="9"/>
      <c r="F34" s="9"/>
      <c r="G34" s="12"/>
    </row>
    <row r="35" spans="1:7" x14ac:dyDescent="0.25">
      <c r="A35" s="8"/>
      <c r="B35" s="8"/>
      <c r="E35" s="9"/>
      <c r="F35" s="11" t="s">
        <v>670</v>
      </c>
      <c r="G35" s="12"/>
    </row>
    <row r="36" spans="1:7" x14ac:dyDescent="0.25">
      <c r="A36" s="8" t="s">
        <v>237</v>
      </c>
      <c r="B36" s="8" t="str">
        <f t="shared" si="0"/>
        <v>NoRe_STkc_Nry</v>
      </c>
      <c r="E36" s="9"/>
      <c r="F36" s="9" t="s">
        <v>189</v>
      </c>
      <c r="G36" s="10">
        <f>INDEX(data,2,MATCH(B36,variabel,0))</f>
        <v>32139</v>
      </c>
    </row>
    <row r="37" spans="1:7" x14ac:dyDescent="0.25">
      <c r="A37" s="8" t="s">
        <v>238</v>
      </c>
      <c r="B37" s="8" t="str">
        <f t="shared" si="0"/>
        <v>NoRe_STig_Nry</v>
      </c>
      <c r="E37" s="9"/>
      <c r="F37" s="9" t="s">
        <v>70</v>
      </c>
      <c r="G37" s="10">
        <f>INDEX(data,2,MATCH(B37,variabel,0))</f>
        <v>0</v>
      </c>
    </row>
    <row r="38" spans="1:7" x14ac:dyDescent="0.25">
      <c r="A38" s="8"/>
      <c r="B38" s="8"/>
      <c r="E38" s="9"/>
      <c r="F38" s="9"/>
      <c r="G38" s="12"/>
    </row>
    <row r="39" spans="1:7" x14ac:dyDescent="0.25">
      <c r="A39" s="8"/>
      <c r="B39" s="8"/>
      <c r="E39" s="11" t="s">
        <v>5</v>
      </c>
      <c r="F39" s="11" t="s">
        <v>21</v>
      </c>
      <c r="G39" s="12"/>
    </row>
    <row r="40" spans="1:7" x14ac:dyDescent="0.25">
      <c r="A40" s="8" t="s">
        <v>244</v>
      </c>
      <c r="B40" s="8" t="str">
        <f t="shared" si="0"/>
        <v>NoRe_KUr_Nry</v>
      </c>
      <c r="E40" s="9"/>
      <c r="F40" s="9" t="s">
        <v>195</v>
      </c>
      <c r="G40" s="10">
        <f t="shared" ref="G40:G52" si="3">INDEX(data,2,MATCH(B40,variabel,0))</f>
        <v>-465051849</v>
      </c>
    </row>
    <row r="41" spans="1:7" x14ac:dyDescent="0.25">
      <c r="A41" s="8" t="s">
        <v>245</v>
      </c>
      <c r="B41" s="8" t="str">
        <f t="shared" si="0"/>
        <v>NoRe_KUut_Nry</v>
      </c>
      <c r="E41" s="9"/>
      <c r="F41" s="9" t="s">
        <v>196</v>
      </c>
      <c r="G41" s="10">
        <f t="shared" si="3"/>
        <v>-26175</v>
      </c>
    </row>
    <row r="42" spans="1:7" x14ac:dyDescent="0.25">
      <c r="A42" s="8" t="s">
        <v>246</v>
      </c>
      <c r="B42" s="8" t="str">
        <f t="shared" si="0"/>
        <v>NoRe_KUo_Nry</v>
      </c>
      <c r="E42" s="9"/>
      <c r="F42" s="9" t="s">
        <v>185</v>
      </c>
      <c r="G42" s="10">
        <f t="shared" si="3"/>
        <v>-3468990</v>
      </c>
    </row>
    <row r="43" spans="1:7" x14ac:dyDescent="0.25">
      <c r="A43" s="8" t="s">
        <v>247</v>
      </c>
      <c r="B43" s="8" t="str">
        <f t="shared" si="0"/>
        <v>NoRe_KUak_Nry</v>
      </c>
      <c r="E43" s="9"/>
      <c r="F43" s="9" t="s">
        <v>52</v>
      </c>
      <c r="G43" s="10">
        <f t="shared" si="3"/>
        <v>936290</v>
      </c>
    </row>
    <row r="44" spans="1:7" x14ac:dyDescent="0.25">
      <c r="A44" s="8" t="s">
        <v>248</v>
      </c>
      <c r="B44" s="8" t="str">
        <f t="shared" si="0"/>
        <v>NoRe_KUi_Nry</v>
      </c>
      <c r="E44" s="9"/>
      <c r="F44" s="9" t="s">
        <v>58</v>
      </c>
      <c r="G44" s="10">
        <f t="shared" si="3"/>
        <v>0</v>
      </c>
    </row>
    <row r="45" spans="1:7" x14ac:dyDescent="0.25">
      <c r="A45" s="8" t="s">
        <v>249</v>
      </c>
      <c r="B45" s="8" t="str">
        <f t="shared" si="0"/>
        <v>NoRe_KUv_Nry</v>
      </c>
      <c r="E45" s="9"/>
      <c r="F45" s="9" t="s">
        <v>197</v>
      </c>
      <c r="G45" s="10">
        <f t="shared" si="3"/>
        <v>-42484</v>
      </c>
    </row>
    <row r="46" spans="1:7" x14ac:dyDescent="0.25">
      <c r="A46" s="8" t="s">
        <v>250</v>
      </c>
      <c r="B46" s="8" t="str">
        <f t="shared" si="0"/>
        <v>NoRe_KUfi_Nry</v>
      </c>
      <c r="E46" s="9"/>
      <c r="F46" s="9" t="s">
        <v>198</v>
      </c>
      <c r="G46" s="10">
        <f t="shared" si="3"/>
        <v>1004644</v>
      </c>
    </row>
    <row r="47" spans="1:7" x14ac:dyDescent="0.25">
      <c r="A47" s="8" t="s">
        <v>251</v>
      </c>
      <c r="B47" s="8" t="str">
        <f t="shared" si="0"/>
        <v>NoRe_KUatp_Nry</v>
      </c>
      <c r="E47" s="9"/>
      <c r="F47" s="9" t="s">
        <v>55</v>
      </c>
      <c r="G47" s="10">
        <f t="shared" si="3"/>
        <v>0</v>
      </c>
    </row>
    <row r="48" spans="1:7" x14ac:dyDescent="0.25">
      <c r="A48" s="8" t="s">
        <v>252</v>
      </c>
      <c r="B48" s="8" t="str">
        <f t="shared" si="0"/>
        <v>NoRe_KUip_Nry</v>
      </c>
      <c r="E48" s="9"/>
      <c r="F48" s="9" t="s">
        <v>71</v>
      </c>
      <c r="G48" s="10">
        <f t="shared" si="3"/>
        <v>0</v>
      </c>
    </row>
    <row r="49" spans="1:7" x14ac:dyDescent="0.25">
      <c r="A49" s="8" t="s">
        <v>253</v>
      </c>
      <c r="B49" s="8" t="str">
        <f t="shared" si="0"/>
        <v>NoRe_KUxa_Nry</v>
      </c>
      <c r="E49" s="9"/>
      <c r="F49" s="9" t="s">
        <v>199</v>
      </c>
      <c r="G49" s="10">
        <f t="shared" si="3"/>
        <v>8520</v>
      </c>
    </row>
    <row r="50" spans="1:7" x14ac:dyDescent="0.25">
      <c r="A50" s="8" t="s">
        <v>254</v>
      </c>
      <c r="B50" s="8" t="str">
        <f t="shared" si="0"/>
        <v>NoRe_KUuo_Nry</v>
      </c>
      <c r="E50" s="9"/>
      <c r="F50" s="9" t="s">
        <v>190</v>
      </c>
      <c r="G50" s="10">
        <f t="shared" si="3"/>
        <v>467750974</v>
      </c>
    </row>
    <row r="51" spans="1:7" x14ac:dyDescent="0.25">
      <c r="A51" s="8" t="s">
        <v>255</v>
      </c>
      <c r="B51" s="8" t="str">
        <f t="shared" si="0"/>
        <v>NoRe_KUxp_Nry</v>
      </c>
      <c r="E51" s="9"/>
      <c r="F51" s="9" t="s">
        <v>200</v>
      </c>
      <c r="G51" s="10">
        <f t="shared" si="3"/>
        <v>6509</v>
      </c>
    </row>
    <row r="52" spans="1:7" x14ac:dyDescent="0.25">
      <c r="A52" s="8" t="s">
        <v>256</v>
      </c>
      <c r="B52" s="8" t="str">
        <f t="shared" si="0"/>
        <v>NoRe_KUTot_Nry</v>
      </c>
      <c r="E52" s="9"/>
      <c r="F52" s="11" t="s">
        <v>201</v>
      </c>
      <c r="G52" s="10">
        <f t="shared" si="3"/>
        <v>1117440</v>
      </c>
    </row>
    <row r="53" spans="1:7" x14ac:dyDescent="0.25">
      <c r="A53" s="8"/>
      <c r="B53" s="8"/>
      <c r="E53" s="9"/>
      <c r="F53" s="9"/>
      <c r="G53" s="12"/>
    </row>
    <row r="54" spans="1:7" x14ac:dyDescent="0.25">
      <c r="A54" s="8"/>
      <c r="B54" s="8"/>
      <c r="E54" s="11" t="s">
        <v>7</v>
      </c>
      <c r="F54" s="11" t="s">
        <v>23</v>
      </c>
      <c r="G54" s="12"/>
    </row>
    <row r="55" spans="1:7" x14ac:dyDescent="0.25">
      <c r="A55" s="8"/>
      <c r="B55" s="8"/>
      <c r="E55" s="9"/>
      <c r="F55" s="11" t="s">
        <v>202</v>
      </c>
      <c r="G55" s="12"/>
    </row>
    <row r="56" spans="1:7" x14ac:dyDescent="0.25">
      <c r="A56" s="8" t="s">
        <v>257</v>
      </c>
      <c r="B56" s="8" t="str">
        <f t="shared" si="0"/>
        <v>NoRe_UPAd_Nry</v>
      </c>
      <c r="E56" s="9"/>
      <c r="F56" s="9" t="s">
        <v>203</v>
      </c>
      <c r="G56" s="10">
        <f>INDEX(data,2,MATCH(B56,variabel,0))</f>
        <v>88191</v>
      </c>
    </row>
    <row r="57" spans="1:7" x14ac:dyDescent="0.25">
      <c r="A57" s="8" t="s">
        <v>258</v>
      </c>
      <c r="B57" s="8" t="str">
        <f t="shared" si="0"/>
        <v>NoRe_UPAb_Nry</v>
      </c>
      <c r="E57" s="9"/>
      <c r="F57" s="9" t="s">
        <v>204</v>
      </c>
      <c r="G57" s="10">
        <f>INDEX(data,2,MATCH(B57,variabel,0))</f>
        <v>7467</v>
      </c>
    </row>
    <row r="58" spans="1:7" x14ac:dyDescent="0.25">
      <c r="A58" s="8" t="s">
        <v>259</v>
      </c>
      <c r="B58" s="8" t="str">
        <f t="shared" si="0"/>
        <v>NoRe_UPAsrl_Nry</v>
      </c>
      <c r="E58" s="9"/>
      <c r="F58" s="9" t="s">
        <v>205</v>
      </c>
      <c r="G58" s="10">
        <f>INDEX(data,2,MATCH(B58,variabel,0))</f>
        <v>0</v>
      </c>
    </row>
    <row r="59" spans="1:7" x14ac:dyDescent="0.25">
      <c r="A59" s="8" t="s">
        <v>265</v>
      </c>
      <c r="B59" s="8" t="str">
        <f t="shared" si="0"/>
        <v>NoRe_UPATotD_Nry</v>
      </c>
      <c r="E59" s="9"/>
      <c r="F59" s="11" t="s">
        <v>206</v>
      </c>
      <c r="G59" s="10">
        <f>INDEX(data,2,MATCH(B59,variabel,0))</f>
        <v>95658</v>
      </c>
    </row>
    <row r="60" spans="1:7" x14ac:dyDescent="0.25">
      <c r="A60" s="8"/>
      <c r="B60" s="8"/>
      <c r="E60" s="9"/>
      <c r="F60" s="9"/>
      <c r="G60" s="12"/>
    </row>
    <row r="61" spans="1:7" x14ac:dyDescent="0.25">
      <c r="A61" s="8"/>
      <c r="B61" s="8"/>
      <c r="E61" s="9"/>
      <c r="F61" s="11" t="s">
        <v>671</v>
      </c>
      <c r="G61" s="12"/>
    </row>
    <row r="62" spans="1:7" x14ac:dyDescent="0.25">
      <c r="A62" s="8" t="s">
        <v>261</v>
      </c>
      <c r="B62" s="8" t="str">
        <f t="shared" si="0"/>
        <v>NoRe_UPAl_Nry</v>
      </c>
      <c r="E62" s="9"/>
      <c r="F62" s="9" t="s">
        <v>207</v>
      </c>
      <c r="G62" s="10">
        <f t="shared" ref="G62:G67" si="4">INDEX(data,2,MATCH(B62,variabel,0))</f>
        <v>2416429</v>
      </c>
    </row>
    <row r="63" spans="1:7" x14ac:dyDescent="0.25">
      <c r="A63" s="8" t="s">
        <v>262</v>
      </c>
      <c r="B63" s="8" t="str">
        <f t="shared" si="0"/>
        <v>NoRe_UPAp_Nry</v>
      </c>
      <c r="E63" s="9"/>
      <c r="F63" s="9" t="s">
        <v>208</v>
      </c>
      <c r="G63" s="10">
        <f t="shared" si="4"/>
        <v>269521</v>
      </c>
    </row>
    <row r="64" spans="1:7" x14ac:dyDescent="0.25">
      <c r="A64" s="8" t="s">
        <v>263</v>
      </c>
      <c r="B64" s="8" t="str">
        <f t="shared" si="0"/>
        <v>NoRe_UPAuss_Nry</v>
      </c>
      <c r="E64" s="9"/>
      <c r="F64" s="9" t="s">
        <v>209</v>
      </c>
      <c r="G64" s="10">
        <f t="shared" si="4"/>
        <v>428977</v>
      </c>
    </row>
    <row r="65" spans="1:7" x14ac:dyDescent="0.25">
      <c r="A65" s="8" t="s">
        <v>260</v>
      </c>
      <c r="B65" s="8" t="str">
        <f t="shared" si="0"/>
        <v>NoRe_UPATot_Nry</v>
      </c>
      <c r="E65" s="9"/>
      <c r="F65" s="9" t="s">
        <v>206</v>
      </c>
      <c r="G65" s="10">
        <f t="shared" si="4"/>
        <v>3114928</v>
      </c>
    </row>
    <row r="66" spans="1:7" x14ac:dyDescent="0.25">
      <c r="A66" s="8" t="s">
        <v>264</v>
      </c>
      <c r="B66" s="8" t="str">
        <f t="shared" si="0"/>
        <v>NoRe_UPAX_Nry</v>
      </c>
      <c r="E66" s="9"/>
      <c r="F66" s="9" t="s">
        <v>210</v>
      </c>
      <c r="G66" s="10">
        <f t="shared" si="4"/>
        <v>4126907</v>
      </c>
    </row>
    <row r="67" spans="1:7" x14ac:dyDescent="0.25">
      <c r="A67" s="8" t="s">
        <v>266</v>
      </c>
      <c r="B67" s="8" t="str">
        <f t="shared" si="0"/>
        <v>NoRe_UPATotpa_Nry</v>
      </c>
      <c r="E67" s="9"/>
      <c r="F67" s="11" t="s">
        <v>211</v>
      </c>
      <c r="G67" s="10">
        <f t="shared" si="4"/>
        <v>7337492</v>
      </c>
    </row>
    <row r="68" spans="1:7" x14ac:dyDescent="0.25">
      <c r="A68" s="8"/>
      <c r="B68" s="8"/>
      <c r="E68" s="9"/>
      <c r="F68" s="9"/>
      <c r="G68" s="12"/>
    </row>
    <row r="69" spans="1:7" x14ac:dyDescent="0.25">
      <c r="A69" s="8"/>
      <c r="B69" s="8"/>
      <c r="E69" s="11" t="s">
        <v>11</v>
      </c>
      <c r="F69" s="11" t="s">
        <v>27</v>
      </c>
      <c r="G69" s="12"/>
    </row>
    <row r="70" spans="1:7" x14ac:dyDescent="0.25">
      <c r="A70" s="8" t="s">
        <v>267</v>
      </c>
      <c r="B70" s="8" t="str">
        <f t="shared" si="0"/>
        <v>NoRe_RKVa_Nry</v>
      </c>
      <c r="E70" s="9"/>
      <c r="F70" s="9" t="s">
        <v>213</v>
      </c>
      <c r="G70" s="10">
        <f>INDEX(data,2,MATCH(B70,variabel,0))</f>
        <v>2610</v>
      </c>
    </row>
    <row r="71" spans="1:7" x14ac:dyDescent="0.25">
      <c r="A71" s="8" t="s">
        <v>268</v>
      </c>
      <c r="B71" s="8" t="str">
        <f t="shared" ref="B71:B79" si="5">"NoRe_"&amp;A71&amp;"_Nry"</f>
        <v>NoRe_RKVt_Nry</v>
      </c>
      <c r="E71" s="9"/>
      <c r="F71" s="9" t="s">
        <v>212</v>
      </c>
      <c r="G71" s="10">
        <f>INDEX(data,2,MATCH(B71,variabel,0))</f>
        <v>5499841</v>
      </c>
    </row>
    <row r="72" spans="1:7" x14ac:dyDescent="0.25">
      <c r="A72" s="8" t="s">
        <v>269</v>
      </c>
      <c r="B72" s="8" t="str">
        <f t="shared" si="5"/>
        <v>NoRe_RKVTot_Nry</v>
      </c>
      <c r="E72" s="9"/>
      <c r="F72" s="11" t="s">
        <v>214</v>
      </c>
      <c r="G72" s="10">
        <f>INDEX(data,2,MATCH(B72,variabel,0))</f>
        <v>5502452</v>
      </c>
    </row>
    <row r="73" spans="1:7" x14ac:dyDescent="0.25">
      <c r="A73" s="8"/>
      <c r="B73" s="8"/>
      <c r="E73" s="9"/>
      <c r="F73" s="9"/>
      <c r="G73" s="12"/>
    </row>
    <row r="74" spans="1:7" x14ac:dyDescent="0.25">
      <c r="A74" s="8"/>
      <c r="B74" s="8"/>
      <c r="E74" s="11" t="s">
        <v>13</v>
      </c>
      <c r="F74" s="11" t="s">
        <v>30</v>
      </c>
      <c r="G74" s="12"/>
    </row>
    <row r="75" spans="1:7" x14ac:dyDescent="0.25">
      <c r="A75" s="8" t="s">
        <v>270</v>
      </c>
      <c r="B75" s="8" t="str">
        <f t="shared" si="5"/>
        <v>NoRe_SKb_Nry</v>
      </c>
      <c r="E75" s="9"/>
      <c r="F75" s="9" t="s">
        <v>215</v>
      </c>
      <c r="G75" s="10">
        <f>INDEX(data,2,MATCH(B75,variabel,0))</f>
        <v>2985597</v>
      </c>
    </row>
    <row r="76" spans="1:7" x14ac:dyDescent="0.25">
      <c r="A76" s="8" t="s">
        <v>271</v>
      </c>
      <c r="B76" s="8" t="str">
        <f t="shared" si="5"/>
        <v>NoRe_SKu_Nry</v>
      </c>
      <c r="E76" s="9"/>
      <c r="F76" s="9" t="s">
        <v>216</v>
      </c>
      <c r="G76" s="10">
        <f>INDEX(data,2,MATCH(B76,variabel,0))</f>
        <v>198331</v>
      </c>
    </row>
    <row r="77" spans="1:7" x14ac:dyDescent="0.25">
      <c r="A77" s="8" t="s">
        <v>272</v>
      </c>
      <c r="B77" s="8" t="str">
        <f t="shared" si="5"/>
        <v>NoRe_SKe_Nry</v>
      </c>
      <c r="E77" s="9"/>
      <c r="F77" s="9" t="s">
        <v>217</v>
      </c>
      <c r="G77" s="10">
        <f>INDEX(data,2,MATCH(B77,variabel,0))</f>
        <v>9677</v>
      </c>
    </row>
    <row r="78" spans="1:7" x14ac:dyDescent="0.25">
      <c r="A78" s="8" t="s">
        <v>273</v>
      </c>
      <c r="B78" s="8" t="str">
        <f t="shared" si="5"/>
        <v>NoRe_SKn_Nry</v>
      </c>
      <c r="E78" s="9"/>
      <c r="F78" s="9" t="s">
        <v>218</v>
      </c>
      <c r="G78" s="10">
        <f>INDEX(data,2,MATCH(B78,variabel,0))</f>
        <v>-432</v>
      </c>
    </row>
    <row r="79" spans="1:7" x14ac:dyDescent="0.25">
      <c r="A79" s="8" t="s">
        <v>707</v>
      </c>
      <c r="B79" s="8" t="str">
        <f t="shared" si="5"/>
        <v>NoRe_SKTot_Nry</v>
      </c>
      <c r="E79" s="9"/>
      <c r="F79" s="11" t="s">
        <v>219</v>
      </c>
      <c r="G79" s="10">
        <f>INDEX(data,2,MATCH(B79,variabel,0))</f>
        <v>3193171</v>
      </c>
    </row>
    <row r="80" spans="1:7" x14ac:dyDescent="0.25"/>
    <row r="81" spans="1:9" ht="39" customHeight="1" x14ac:dyDescent="0.25">
      <c r="E81" s="9"/>
      <c r="F81" s="74" t="s">
        <v>1405</v>
      </c>
      <c r="G81" s="75"/>
      <c r="H81" s="75"/>
      <c r="I81" s="76"/>
    </row>
    <row r="82" spans="1:9" ht="51" x14ac:dyDescent="0.25">
      <c r="A82" s="1" t="s">
        <v>1411</v>
      </c>
      <c r="B82" s="1" t="s">
        <v>1412</v>
      </c>
      <c r="C82" s="1" t="s">
        <v>1397</v>
      </c>
      <c r="D82" s="1" t="s">
        <v>1401</v>
      </c>
      <c r="E82" s="49"/>
      <c r="F82" s="52"/>
      <c r="G82" s="53" t="s">
        <v>1395</v>
      </c>
      <c r="H82" s="53" t="s">
        <v>1396</v>
      </c>
      <c r="I82" s="53" t="s">
        <v>603</v>
      </c>
    </row>
    <row r="83" spans="1:9" x14ac:dyDescent="0.25">
      <c r="A83" s="59" t="s">
        <v>1406</v>
      </c>
      <c r="B83" s="8" t="str">
        <f>"NoRd_"&amp;$A83&amp;"_"&amp;B$82</f>
        <v>NoRd_Di_ly</v>
      </c>
      <c r="C83" s="8" t="str">
        <f>"NoRd_"&amp;$A83&amp;"_"&amp;C$82</f>
        <v>NoRd_Di_SY</v>
      </c>
      <c r="D83" s="8" t="str">
        <f>"NoRd_"&amp;$A83&amp;"_"&amp;D$82</f>
        <v>NoRd_Di_Rev</v>
      </c>
      <c r="E83" s="49" t="s">
        <v>0</v>
      </c>
      <c r="F83" s="49" t="s">
        <v>203</v>
      </c>
      <c r="G83" s="10">
        <f>INDEX(data,2,MATCH(B83,variabel,0))</f>
        <v>31061</v>
      </c>
      <c r="H83" s="10">
        <f>INDEX(data,2,MATCH(C83,variabel,0))</f>
        <v>0</v>
      </c>
      <c r="I83" s="49"/>
    </row>
    <row r="84" spans="1:9" x14ac:dyDescent="0.25">
      <c r="A84" s="59" t="s">
        <v>1407</v>
      </c>
      <c r="B84" s="8" t="str">
        <f t="shared" ref="B84:D89" si="6">"NoRd_"&amp;$A84&amp;"_"&amp;B$82</f>
        <v>NoRd_Be_ly</v>
      </c>
      <c r="C84" s="8" t="str">
        <f t="shared" si="6"/>
        <v>NoRd_Be_SY</v>
      </c>
      <c r="D84" s="8" t="str">
        <f t="shared" si="6"/>
        <v>NoRd_Be_Rev</v>
      </c>
      <c r="E84" s="49" t="s">
        <v>1</v>
      </c>
      <c r="F84" s="49" t="s">
        <v>204</v>
      </c>
      <c r="G84" s="10">
        <f>INDEX(data,2,MATCH(B84,variabel,0))</f>
        <v>81574</v>
      </c>
      <c r="H84" s="10">
        <f>INDEX(data,2,MATCH(C84,variabel,0))</f>
        <v>25782</v>
      </c>
      <c r="I84" s="49"/>
    </row>
    <row r="85" spans="1:9" x14ac:dyDescent="0.25">
      <c r="A85" s="59" t="s">
        <v>1408</v>
      </c>
      <c r="B85" s="8" t="str">
        <f t="shared" si="6"/>
        <v>NoRd_Re_ly</v>
      </c>
      <c r="C85" s="8" t="str">
        <f t="shared" si="6"/>
        <v>NoRd_Re_SY</v>
      </c>
      <c r="D85" s="8" t="str">
        <f t="shared" si="6"/>
        <v>NoRd_Re_Rev</v>
      </c>
      <c r="E85" s="49" t="s">
        <v>2</v>
      </c>
      <c r="F85" s="49" t="s">
        <v>1398</v>
      </c>
      <c r="G85" s="10">
        <f>INDEX(data,2,MATCH(B85,variabel,0))</f>
        <v>0</v>
      </c>
      <c r="H85" s="49"/>
      <c r="I85" s="49"/>
    </row>
    <row r="86" spans="1:9" x14ac:dyDescent="0.25">
      <c r="A86" s="59"/>
      <c r="B86" s="8" t="str">
        <f t="shared" si="6"/>
        <v>NoRd__ly</v>
      </c>
      <c r="C86" s="8" t="str">
        <f t="shared" si="6"/>
        <v>NoRd__SY</v>
      </c>
      <c r="D86" s="8" t="str">
        <f t="shared" si="6"/>
        <v>NoRd__Rev</v>
      </c>
      <c r="E86" s="49"/>
      <c r="F86" s="49"/>
      <c r="G86" s="49"/>
      <c r="H86" s="49"/>
      <c r="I86" s="49"/>
    </row>
    <row r="87" spans="1:9" x14ac:dyDescent="0.25">
      <c r="A87" s="59"/>
      <c r="B87" s="8" t="str">
        <f t="shared" si="6"/>
        <v>NoRd__ly</v>
      </c>
      <c r="C87" s="8" t="str">
        <f t="shared" si="6"/>
        <v>NoRd__SY</v>
      </c>
      <c r="D87" s="8" t="str">
        <f t="shared" si="6"/>
        <v>NoRd__Rev</v>
      </c>
      <c r="E87" s="49"/>
      <c r="F87" s="48" t="s">
        <v>1399</v>
      </c>
      <c r="G87" s="49"/>
      <c r="H87" s="49"/>
      <c r="I87" s="49"/>
    </row>
    <row r="88" spans="1:9" ht="25.5" x14ac:dyDescent="0.25">
      <c r="A88" s="59" t="s">
        <v>1409</v>
      </c>
      <c r="B88" s="8" t="str">
        <f t="shared" si="6"/>
        <v>NoRd_ReTot_ly</v>
      </c>
      <c r="C88" s="8" t="str">
        <f t="shared" si="6"/>
        <v>NoRd_ReTot_SY</v>
      </c>
      <c r="D88" s="8" t="str">
        <f t="shared" si="6"/>
        <v>NoRd_ReTot_Rev</v>
      </c>
      <c r="E88" s="49" t="s">
        <v>3</v>
      </c>
      <c r="F88" s="54" t="s">
        <v>1400</v>
      </c>
      <c r="G88" s="49"/>
      <c r="H88" s="49"/>
      <c r="I88" s="10">
        <f>INDEX(data,2,MATCH(D88,variabel,0))</f>
        <v>11521</v>
      </c>
    </row>
    <row r="89" spans="1:9" x14ac:dyDescent="0.25">
      <c r="A89" s="59" t="s">
        <v>1410</v>
      </c>
      <c r="B89" s="8" t="str">
        <f t="shared" si="6"/>
        <v>NoRd_ReX_ly</v>
      </c>
      <c r="C89" s="8" t="str">
        <f t="shared" si="6"/>
        <v>NoRd_ReX_SY</v>
      </c>
      <c r="D89" s="8" t="str">
        <f t="shared" si="6"/>
        <v>NoRd_ReX_Rev</v>
      </c>
      <c r="E89" s="49" t="s">
        <v>4</v>
      </c>
      <c r="F89" s="49" t="s">
        <v>1402</v>
      </c>
      <c r="G89" s="49"/>
      <c r="H89" s="49"/>
      <c r="I89" s="10">
        <f>INDEX(data,2,MATCH(D89,variabel,0))</f>
        <v>2497</v>
      </c>
    </row>
    <row r="90" spans="1:9" x14ac:dyDescent="0.25"/>
    <row r="91" spans="1:9" x14ac:dyDescent="0.25"/>
  </sheetData>
  <sheetProtection algorithmName="SHA-512" hashValue="ZBkf9DwQZVuG6hdrsHJgcg3UzOMSj9bAPUAyJ/EBCL35bx7bBP0MYFD+a1W5cqJS1QJEDMGSDfJU06e53GXTpA==" saltValue="Nx/I3DJpBMovUKKXswXC3Q==" spinCount="100000" sheet="1" objects="1" scenarios="1"/>
  <mergeCells count="2">
    <mergeCell ref="E3:F3"/>
    <mergeCell ref="F81:I81"/>
  </mergeCells>
  <hyperlinks>
    <hyperlink ref="E1" location="Indhold!H2" display="Tilbage til indholdsfortegnelsen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Header>&amp;C&amp;G</oddHeader>
  </headerFooter>
  <rowBreaks count="1" manualBreakCount="1">
    <brk id="79" min="4" max="8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24</vt:i4>
      </vt:variant>
      <vt:variant>
        <vt:lpstr>Navngivne områder</vt:lpstr>
      </vt:variant>
      <vt:variant>
        <vt:i4>33</vt:i4>
      </vt:variant>
    </vt:vector>
  </HeadingPairs>
  <TitlesOfParts>
    <vt:vector size="57" baseType="lpstr">
      <vt:lpstr>data_SEKTOR</vt:lpstr>
      <vt:lpstr>Indhold</vt:lpstr>
      <vt:lpstr>Tabel 1.1</vt:lpstr>
      <vt:lpstr>Tabel 1.2</vt:lpstr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2.9</vt:lpstr>
      <vt:lpstr>Tabel 2.10</vt:lpstr>
      <vt:lpstr>Tabel 2.11</vt:lpstr>
      <vt:lpstr>Tabel 2.12</vt:lpstr>
      <vt:lpstr>Tabel 2.13</vt:lpstr>
      <vt:lpstr>Tabel 2.14</vt:lpstr>
      <vt:lpstr>Tabel 2.15</vt:lpstr>
      <vt:lpstr>Tabel 3.1</vt:lpstr>
      <vt:lpstr>Tabel 3.2</vt:lpstr>
      <vt:lpstr>Tabel 3.3</vt:lpstr>
      <vt:lpstr>Bilag 4.1</vt:lpstr>
      <vt:lpstr>Data_institut</vt:lpstr>
      <vt:lpstr>data</vt:lpstr>
      <vt:lpstr>data_inst</vt:lpstr>
      <vt:lpstr>Drop_inst</vt:lpstr>
      <vt:lpstr>drop_regnr_inst</vt:lpstr>
      <vt:lpstr>refperiod</vt:lpstr>
      <vt:lpstr>regnr_inst</vt:lpstr>
      <vt:lpstr>Regnr_Sektor</vt:lpstr>
      <vt:lpstr>reporteridentity</vt:lpstr>
      <vt:lpstr>Reportername</vt:lpstr>
      <vt:lpstr>Sektor</vt:lpstr>
      <vt:lpstr>'Bilag 4.1'!Udskriftsområde</vt:lpstr>
      <vt:lpstr>'Tabel 1.1'!Udskriftsområde</vt:lpstr>
      <vt:lpstr>'Tabel 1.2'!Udskriftsområde</vt:lpstr>
      <vt:lpstr>'Tabel 2.1'!Udskriftsområde</vt:lpstr>
      <vt:lpstr>'Tabel 2.10'!Udskriftsområde</vt:lpstr>
      <vt:lpstr>'Tabel 2.11'!Udskriftsområde</vt:lpstr>
      <vt:lpstr>'Tabel 2.12'!Udskriftsområde</vt:lpstr>
      <vt:lpstr>'Tabel 2.13'!Udskriftsområde</vt:lpstr>
      <vt:lpstr>'Tabel 2.14'!Udskriftsområde</vt:lpstr>
      <vt:lpstr>'Tabel 2.15'!Udskriftsområde</vt:lpstr>
      <vt:lpstr>'Tabel 2.2'!Udskriftsområde</vt:lpstr>
      <vt:lpstr>'Tabel 2.3'!Udskriftsområde</vt:lpstr>
      <vt:lpstr>'Tabel 2.4'!Udskriftsområde</vt:lpstr>
      <vt:lpstr>'Tabel 2.5'!Udskriftsområde</vt:lpstr>
      <vt:lpstr>'Tabel 2.6'!Udskriftsområde</vt:lpstr>
      <vt:lpstr>'Tabel 2.7'!Udskriftsområde</vt:lpstr>
      <vt:lpstr>'Tabel 2.8'!Udskriftsområde</vt:lpstr>
      <vt:lpstr>'Tabel 2.9'!Udskriftsområde</vt:lpstr>
      <vt:lpstr>'Tabel 3.1'!Udskriftsområde</vt:lpstr>
      <vt:lpstr>'Tabel 3.2'!Udskriftsområde</vt:lpstr>
      <vt:lpstr>'Tabel 3.3'!Udskriftsområde</vt:lpstr>
      <vt:lpstr>variabel</vt:lpstr>
      <vt:lpstr>variabel_inst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Realkreditinstitutter: Statistisk Materiale</dc:title>
  <dc:creator>Finanstilsynet</dc:creator>
  <cp:lastModifiedBy>Kasper Christoffersen Bengtsson (FT)</cp:lastModifiedBy>
  <cp:lastPrinted>2018-06-18T12:25:12Z</cp:lastPrinted>
  <dcterms:created xsi:type="dcterms:W3CDTF">2015-07-06T08:03:50Z</dcterms:created>
  <dcterms:modified xsi:type="dcterms:W3CDTF">2023-08-14T10:06:34Z</dcterms:modified>
</cp:coreProperties>
</file>